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sonsgovscot-my.sharepoint.com/personal/u115906_prisons_gov_scot/Documents/OCE/Comms/New website/"/>
    </mc:Choice>
  </mc:AlternateContent>
  <xr:revisionPtr revIDLastSave="0" documentId="8_{35C078E3-52A6-456B-9E2F-24F1CA2AE3E7}" xr6:coauthVersionLast="47" xr6:coauthVersionMax="47" xr10:uidLastSave="{00000000-0000-0000-0000-000000000000}"/>
  <bookViews>
    <workbookView xWindow="28680" yWindow="-120" windowWidth="29040" windowHeight="15720" firstSheet="1" activeTab="1" xr2:uid="{78E881F1-481D-4ADC-B356-C16C1B90596C}"/>
  </bookViews>
  <sheets>
    <sheet name="stats" sheetId="7" state="hidden" r:id="rId1"/>
    <sheet name="Nov 2025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C28" i="7"/>
  <c r="C27" i="7"/>
  <c r="X26" i="7"/>
  <c r="W26" i="7"/>
  <c r="V26" i="7"/>
  <c r="U26" i="7"/>
  <c r="T26" i="7"/>
  <c r="S26" i="7"/>
  <c r="Q26" i="7"/>
  <c r="P26" i="7"/>
  <c r="N26" i="7"/>
  <c r="Y26" i="7" s="1"/>
  <c r="AA25" i="7"/>
  <c r="Y25" i="7"/>
  <c r="AA24" i="7"/>
  <c r="Y24" i="7"/>
  <c r="F24" i="7"/>
  <c r="H24" i="7" s="1"/>
  <c r="J24" i="7" s="1"/>
  <c r="L24" i="7" s="1"/>
  <c r="Z25" i="7" s="1"/>
  <c r="D24" i="7"/>
  <c r="Y23" i="7"/>
  <c r="D23" i="7"/>
  <c r="F23" i="7" s="1"/>
  <c r="H23" i="7" s="1"/>
  <c r="J23" i="7" s="1"/>
  <c r="L23" i="7" s="1"/>
  <c r="Z23" i="7" s="1"/>
  <c r="AA23" i="7" s="1"/>
  <c r="Y22" i="7"/>
  <c r="D22" i="7"/>
  <c r="F22" i="7" s="1"/>
  <c r="H22" i="7" s="1"/>
  <c r="J22" i="7" s="1"/>
  <c r="L22" i="7" s="1"/>
  <c r="Z22" i="7" s="1"/>
  <c r="AA21" i="7"/>
  <c r="Y21" i="7"/>
  <c r="D21" i="7"/>
  <c r="F21" i="7" s="1"/>
  <c r="H21" i="7" s="1"/>
  <c r="J21" i="7" s="1"/>
  <c r="L21" i="7" s="1"/>
  <c r="Z21" i="7" s="1"/>
</calcChain>
</file>

<file path=xl/sharedStrings.xml><?xml version="1.0" encoding="utf-8"?>
<sst xmlns="http://schemas.openxmlformats.org/spreadsheetml/2006/main" count="411" uniqueCount="37">
  <si>
    <t xml:space="preserve">Monday - Friday Face to Face Visits </t>
  </si>
  <si>
    <t>Saturday &amp; Sunday</t>
  </si>
  <si>
    <t xml:space="preserve"> **Cut Off Time**</t>
  </si>
  <si>
    <t>11;00</t>
  </si>
  <si>
    <t xml:space="preserve">Monday - Friday </t>
  </si>
  <si>
    <t xml:space="preserve">Saturday - Sunday </t>
  </si>
  <si>
    <t xml:space="preserve">Estimated </t>
  </si>
  <si>
    <t>Start:-</t>
  </si>
  <si>
    <t>Finish:-</t>
  </si>
  <si>
    <t>Monday</t>
  </si>
  <si>
    <t xml:space="preserve">C Remand </t>
  </si>
  <si>
    <t>Protection</t>
  </si>
  <si>
    <t>Convicted</t>
  </si>
  <si>
    <t>A / B &amp; D Remand</t>
  </si>
  <si>
    <t>Kids</t>
  </si>
  <si>
    <t>E/DSL/LH</t>
  </si>
  <si>
    <t>A</t>
  </si>
  <si>
    <t>C</t>
  </si>
  <si>
    <t>Tuesday</t>
  </si>
  <si>
    <t>E Kids</t>
  </si>
  <si>
    <t>B</t>
  </si>
  <si>
    <t>D</t>
  </si>
  <si>
    <t>Wednesday</t>
  </si>
  <si>
    <t>C Remand</t>
  </si>
  <si>
    <t>Thursday</t>
  </si>
  <si>
    <t>Friday</t>
  </si>
  <si>
    <t>Saturday</t>
  </si>
  <si>
    <t>Sunday</t>
  </si>
  <si>
    <t>ENH</t>
  </si>
  <si>
    <t>a</t>
  </si>
  <si>
    <t>b</t>
  </si>
  <si>
    <t>c</t>
  </si>
  <si>
    <t>d</t>
  </si>
  <si>
    <t>e</t>
  </si>
  <si>
    <t xml:space="preserve">Virtual l Visits </t>
  </si>
  <si>
    <t>Closed &amp; Virtual Visits</t>
  </si>
  <si>
    <t>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</si>
</sst>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&quot;:&quot;mm"/>
  </numFmts>
  <fonts count="9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36"/>
      <color rgb="FF000000"/>
      <name val="Aptos Narrow"/>
      <family val="2"/>
    </font>
    <font>
      <b/>
      <sz val="11"/>
      <color rgb="FFFF0000"/>
      <name val="Arial"/>
      <family val="2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2"/>
      <color rgb="FF000000"/>
      <name val="Aptos Narrow"/>
      <family val="2"/>
    </font>
    <font>
      <sz val="12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44B3E1"/>
        <bgColor rgb="FF44B3E1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86DCD"/>
        <bgColor rgb="FFD86DCD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8ED973"/>
        <bgColor rgb="FF8ED973"/>
      </patternFill>
    </fill>
    <fill>
      <patternFill patternType="solid">
        <fgColor rgb="FFC00000"/>
        <bgColor rgb="FFC00000"/>
      </patternFill>
    </fill>
    <fill>
      <patternFill patternType="solid">
        <fgColor rgb="FFE97132"/>
        <bgColor rgb="FFE97132"/>
      </patternFill>
    </fill>
    <fill>
      <patternFill patternType="solid">
        <fgColor rgb="FFE49EDD"/>
        <bgColor rgb="FFE49EDD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21A9C9"/>
        <bgColor rgb="FF21A9C9"/>
      </patternFill>
    </fill>
    <fill>
      <patternFill patternType="solid">
        <fgColor rgb="FF0F9ED5"/>
        <bgColor rgb="FF0F9ED5"/>
      </patternFill>
    </fill>
    <fill>
      <patternFill patternType="solid">
        <fgColor rgb="FF7030A0"/>
        <bgColor rgb="FF7030A0"/>
      </patternFill>
    </fill>
    <fill>
      <patternFill patternType="solid">
        <fgColor rgb="FFA6A6A6"/>
        <bgColor rgb="FFA6A6A6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rgb="FFFFFF00"/>
        </stop>
        <stop position="1">
          <color theme="8" tint="0.40000610370189521"/>
        </stop>
      </gradient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21A9C9"/>
      </patternFill>
    </fill>
    <fill>
      <patternFill patternType="solid">
        <fgColor theme="0"/>
        <bgColor rgb="FF21A9C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030A0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7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0" borderId="0" applyNumberFormat="0" applyFont="0" applyFill="0" applyBorder="0" applyAlignment="0" applyProtection="0"/>
  </cellStyleXfs>
  <cellXfs count="215">
    <xf numFmtId="0" fontId="0" fillId="0" borderId="0" xfId="0"/>
    <xf numFmtId="0" fontId="2" fillId="15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5" fillId="16" borderId="9" xfId="0" applyNumberFormat="1" applyFont="1" applyFill="1" applyBorder="1" applyAlignment="1">
      <alignment horizontal="center" vertical="center" wrapText="1"/>
    </xf>
    <xf numFmtId="164" fontId="5" fillId="16" borderId="2" xfId="0" applyNumberFormat="1" applyFont="1" applyFill="1" applyBorder="1" applyAlignment="1">
      <alignment horizontal="center" vertical="center" wrapText="1"/>
    </xf>
    <xf numFmtId="164" fontId="5" fillId="17" borderId="3" xfId="0" applyNumberFormat="1" applyFont="1" applyFill="1" applyBorder="1" applyAlignment="1">
      <alignment horizontal="center" vertical="center" wrapText="1"/>
    </xf>
    <xf numFmtId="164" fontId="6" fillId="18" borderId="12" xfId="0" applyNumberFormat="1" applyFont="1" applyFill="1" applyBorder="1" applyAlignment="1">
      <alignment horizontal="center" vertical="center"/>
    </xf>
    <xf numFmtId="164" fontId="6" fillId="18" borderId="13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/>
    </xf>
    <xf numFmtId="164" fontId="6" fillId="18" borderId="7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164" fontId="6" fillId="18" borderId="16" xfId="0" applyNumberFormat="1" applyFont="1" applyFill="1" applyBorder="1" applyAlignment="1">
      <alignment horizontal="center" vertical="center"/>
    </xf>
    <xf numFmtId="164" fontId="6" fillId="18" borderId="17" xfId="0" applyNumberFormat="1" applyFont="1" applyFill="1" applyBorder="1" applyAlignment="1">
      <alignment horizontal="center" vertical="center"/>
    </xf>
    <xf numFmtId="164" fontId="6" fillId="18" borderId="1" xfId="0" applyNumberFormat="1" applyFont="1" applyFill="1" applyBorder="1" applyAlignment="1">
      <alignment horizontal="center" vertical="center"/>
    </xf>
    <xf numFmtId="164" fontId="6" fillId="18" borderId="2" xfId="0" applyNumberFormat="1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19" borderId="23" xfId="0" applyFill="1" applyBorder="1" applyAlignment="1">
      <alignment horizontal="center" vertical="center"/>
    </xf>
    <xf numFmtId="0" fontId="0" fillId="19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19" borderId="22" xfId="0" applyFill="1" applyBorder="1" applyAlignment="1">
      <alignment horizontal="center" vertical="center"/>
    </xf>
    <xf numFmtId="0" fontId="0" fillId="19" borderId="3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0" fillId="19" borderId="32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0" fillId="15" borderId="36" xfId="0" applyFill="1" applyBorder="1" applyAlignment="1">
      <alignment horizontal="center" vertical="center"/>
    </xf>
    <xf numFmtId="0" fontId="0" fillId="19" borderId="35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15" borderId="0" xfId="0" applyNumberFormat="1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5" fillId="16" borderId="45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15" borderId="0" xfId="0" applyFont="1" applyFill="1" applyAlignment="1">
      <alignment vertical="center"/>
    </xf>
    <xf numFmtId="164" fontId="6" fillId="18" borderId="34" xfId="0" applyNumberFormat="1" applyFont="1" applyFill="1" applyBorder="1" applyAlignment="1">
      <alignment horizontal="center" vertical="center"/>
    </xf>
    <xf numFmtId="164" fontId="6" fillId="18" borderId="64" xfId="0" applyNumberFormat="1" applyFont="1" applyFill="1" applyBorder="1" applyAlignment="1">
      <alignment horizontal="center" vertical="center"/>
    </xf>
    <xf numFmtId="164" fontId="4" fillId="3" borderId="68" xfId="0" applyNumberFormat="1" applyFont="1" applyFill="1" applyBorder="1" applyAlignment="1">
      <alignment horizontal="center" vertical="center" wrapText="1"/>
    </xf>
    <xf numFmtId="164" fontId="4" fillId="3" borderId="69" xfId="0" applyNumberFormat="1" applyFont="1" applyFill="1" applyBorder="1" applyAlignment="1">
      <alignment horizontal="center" vertical="center" wrapText="1"/>
    </xf>
    <xf numFmtId="164" fontId="5" fillId="17" borderId="70" xfId="0" applyNumberFormat="1" applyFont="1" applyFill="1" applyBorder="1" applyAlignment="1">
      <alignment horizontal="center" vertical="center" wrapText="1"/>
    </xf>
    <xf numFmtId="164" fontId="5" fillId="16" borderId="71" xfId="0" applyNumberFormat="1" applyFont="1" applyFill="1" applyBorder="1" applyAlignment="1">
      <alignment horizontal="center" vertical="center" wrapText="1"/>
    </xf>
    <xf numFmtId="164" fontId="5" fillId="17" borderId="72" xfId="0" applyNumberFormat="1" applyFont="1" applyFill="1" applyBorder="1" applyAlignment="1">
      <alignment horizontal="center" vertical="center" wrapText="1"/>
    </xf>
    <xf numFmtId="164" fontId="5" fillId="16" borderId="73" xfId="0" applyNumberFormat="1" applyFont="1" applyFill="1" applyBorder="1" applyAlignment="1">
      <alignment horizontal="center" vertical="center" wrapText="1"/>
    </xf>
    <xf numFmtId="164" fontId="5" fillId="16" borderId="74" xfId="0" applyNumberFormat="1" applyFont="1" applyFill="1" applyBorder="1" applyAlignment="1">
      <alignment horizontal="center" vertical="center" wrapText="1"/>
    </xf>
    <xf numFmtId="164" fontId="5" fillId="16" borderId="75" xfId="0" applyNumberFormat="1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vertical="center"/>
    </xf>
    <xf numFmtId="164" fontId="5" fillId="16" borderId="81" xfId="0" applyNumberFormat="1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164" fontId="4" fillId="3" borderId="43" xfId="0" applyNumberFormat="1" applyFont="1" applyFill="1" applyBorder="1" applyAlignment="1">
      <alignment horizontal="center" vertical="center" wrapText="1"/>
    </xf>
    <xf numFmtId="0" fontId="0" fillId="15" borderId="83" xfId="0" applyFill="1" applyBorder="1" applyAlignment="1">
      <alignment horizontal="center" vertical="center"/>
    </xf>
    <xf numFmtId="164" fontId="4" fillId="3" borderId="77" xfId="0" applyNumberFormat="1" applyFont="1" applyFill="1" applyBorder="1" applyAlignment="1">
      <alignment horizontal="center" vertical="center" wrapText="1"/>
    </xf>
    <xf numFmtId="164" fontId="5" fillId="16" borderId="80" xfId="0" applyNumberFormat="1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7" fillId="15" borderId="63" xfId="0" applyFont="1" applyFill="1" applyBorder="1" applyAlignment="1">
      <alignment horizontal="center" vertical="center"/>
    </xf>
    <xf numFmtId="0" fontId="7" fillId="15" borderId="62" xfId="0" applyFont="1" applyFill="1" applyBorder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7" fillId="15" borderId="44" xfId="0" applyFont="1" applyFill="1" applyBorder="1" applyAlignment="1">
      <alignment horizontal="center" vertical="center"/>
    </xf>
    <xf numFmtId="0" fontId="7" fillId="15" borderId="80" xfId="0" applyFont="1" applyFill="1" applyBorder="1" applyAlignment="1">
      <alignment horizontal="center" vertical="center"/>
    </xf>
    <xf numFmtId="0" fontId="7" fillId="15" borderId="65" xfId="0" applyFont="1" applyFill="1" applyBorder="1" applyAlignment="1">
      <alignment horizontal="center" vertical="center" wrapText="1"/>
    </xf>
    <xf numFmtId="0" fontId="7" fillId="15" borderId="66" xfId="0" applyFont="1" applyFill="1" applyBorder="1" applyAlignment="1">
      <alignment horizontal="center" vertical="center" wrapText="1"/>
    </xf>
    <xf numFmtId="0" fontId="7" fillId="15" borderId="67" xfId="0" applyFont="1" applyFill="1" applyBorder="1" applyAlignment="1">
      <alignment horizontal="center" vertical="center" wrapText="1"/>
    </xf>
    <xf numFmtId="0" fontId="7" fillId="15" borderId="37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14" fontId="0" fillId="0" borderId="95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4" fontId="0" fillId="0" borderId="78" xfId="0" applyNumberFormat="1" applyBorder="1" applyAlignment="1">
      <alignment horizontal="center" vertical="center"/>
    </xf>
    <xf numFmtId="14" fontId="0" fillId="0" borderId="79" xfId="0" applyNumberFormat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0" fillId="20" borderId="51" xfId="0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0" fillId="20" borderId="20" xfId="0" applyFill="1" applyBorder="1" applyAlignment="1">
      <alignment horizontal="center" vertical="center"/>
    </xf>
    <xf numFmtId="0" fontId="2" fillId="20" borderId="3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0" fontId="0" fillId="21" borderId="6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0" borderId="79" xfId="0" applyFill="1" applyBorder="1" applyAlignment="1">
      <alignment horizontal="center" vertical="center"/>
    </xf>
    <xf numFmtId="0" fontId="0" fillId="20" borderId="80" xfId="0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1" borderId="51" xfId="0" applyFill="1" applyBorder="1" applyAlignment="1">
      <alignment horizontal="center" vertical="center"/>
    </xf>
    <xf numFmtId="0" fontId="7" fillId="15" borderId="37" xfId="0" applyFont="1" applyFill="1" applyBorder="1" applyAlignment="1">
      <alignment horizontal="center" vertical="center"/>
    </xf>
    <xf numFmtId="0" fontId="7" fillId="20" borderId="46" xfId="0" applyFont="1" applyFill="1" applyBorder="1" applyAlignment="1">
      <alignment horizontal="center" vertical="center"/>
    </xf>
    <xf numFmtId="0" fontId="7" fillId="15" borderId="97" xfId="0" applyFont="1" applyFill="1" applyBorder="1" applyAlignment="1">
      <alignment horizontal="center" vertical="center" wrapText="1"/>
    </xf>
    <xf numFmtId="164" fontId="6" fillId="18" borderId="98" xfId="0" applyNumberFormat="1" applyFont="1" applyFill="1" applyBorder="1" applyAlignment="1">
      <alignment horizontal="center" vertical="center" wrapText="1"/>
    </xf>
    <xf numFmtId="164" fontId="6" fillId="18" borderId="48" xfId="0" applyNumberFormat="1" applyFont="1" applyFill="1" applyBorder="1" applyAlignment="1">
      <alignment horizontal="center" vertical="center" wrapText="1"/>
    </xf>
    <xf numFmtId="0" fontId="0" fillId="20" borderId="78" xfId="0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19" borderId="100" xfId="0" applyFill="1" applyBorder="1" applyAlignment="1">
      <alignment horizontal="center" vertical="center"/>
    </xf>
    <xf numFmtId="0" fontId="0" fillId="19" borderId="69" xfId="0" applyFill="1" applyBorder="1" applyAlignment="1">
      <alignment horizontal="center" vertical="center"/>
    </xf>
    <xf numFmtId="0" fontId="0" fillId="19" borderId="84" xfId="0" applyFill="1" applyBorder="1" applyAlignment="1">
      <alignment horizontal="center" vertical="center"/>
    </xf>
    <xf numFmtId="0" fontId="0" fillId="21" borderId="78" xfId="0" applyFill="1" applyBorder="1" applyAlignment="1">
      <alignment horizontal="center" vertical="center"/>
    </xf>
    <xf numFmtId="0" fontId="0" fillId="19" borderId="51" xfId="0" applyFill="1" applyBorder="1" applyAlignment="1">
      <alignment horizontal="center" vertical="center"/>
    </xf>
    <xf numFmtId="0" fontId="0" fillId="19" borderId="94" xfId="0" applyFill="1" applyBorder="1" applyAlignment="1">
      <alignment horizontal="center" vertical="center"/>
    </xf>
    <xf numFmtId="0" fontId="0" fillId="23" borderId="40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5" borderId="41" xfId="0" applyFill="1" applyBorder="1" applyAlignment="1">
      <alignment horizontal="center" vertical="center"/>
    </xf>
    <xf numFmtId="0" fontId="0" fillId="23" borderId="41" xfId="0" applyFill="1" applyBorder="1" applyAlignment="1">
      <alignment horizontal="center" vertical="center"/>
    </xf>
    <xf numFmtId="0" fontId="0" fillId="26" borderId="42" xfId="0" applyFill="1" applyBorder="1" applyAlignment="1">
      <alignment horizontal="center" vertical="center"/>
    </xf>
    <xf numFmtId="0" fontId="0" fillId="25" borderId="40" xfId="0" applyFill="1" applyBorder="1" applyAlignment="1">
      <alignment horizontal="center" vertical="center"/>
    </xf>
    <xf numFmtId="0" fontId="0" fillId="24" borderId="40" xfId="0" applyFill="1" applyBorder="1" applyAlignment="1">
      <alignment horizontal="center" vertical="center"/>
    </xf>
    <xf numFmtId="0" fontId="0" fillId="27" borderId="84" xfId="0" applyFill="1" applyBorder="1" applyAlignment="1">
      <alignment horizontal="center" vertical="center"/>
    </xf>
    <xf numFmtId="0" fontId="0" fillId="22" borderId="85" xfId="0" applyFill="1" applyBorder="1" applyAlignment="1">
      <alignment horizontal="center" vertical="center"/>
    </xf>
    <xf numFmtId="0" fontId="0" fillId="27" borderId="85" xfId="0" applyFill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164" fontId="4" fillId="28" borderId="0" xfId="0" applyNumberFormat="1" applyFont="1" applyFill="1" applyAlignment="1">
      <alignment horizontal="center" vertical="center" wrapText="1"/>
    </xf>
    <xf numFmtId="164" fontId="5" fillId="29" borderId="0" xfId="0" applyNumberFormat="1" applyFont="1" applyFill="1" applyAlignment="1">
      <alignment horizontal="center" vertical="center" wrapText="1"/>
    </xf>
    <xf numFmtId="0" fontId="0" fillId="21" borderId="46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center" wrapText="1"/>
    </xf>
    <xf numFmtId="164" fontId="5" fillId="16" borderId="44" xfId="0" applyNumberFormat="1" applyFont="1" applyFill="1" applyBorder="1" applyAlignment="1">
      <alignment horizontal="center" vertical="center" wrapText="1"/>
    </xf>
    <xf numFmtId="164" fontId="5" fillId="17" borderId="108" xfId="0" applyNumberFormat="1" applyFont="1" applyFill="1" applyBorder="1" applyAlignment="1">
      <alignment horizontal="center" vertical="center" wrapText="1"/>
    </xf>
    <xf numFmtId="164" fontId="0" fillId="20" borderId="0" xfId="0" applyNumberFormat="1" applyFill="1" applyAlignment="1">
      <alignment horizontal="center" vertical="center"/>
    </xf>
    <xf numFmtId="0" fontId="0" fillId="20" borderId="69" xfId="0" applyFill="1" applyBorder="1" applyAlignment="1">
      <alignment horizontal="center" vertical="center"/>
    </xf>
    <xf numFmtId="164" fontId="5" fillId="30" borderId="0" xfId="0" applyNumberFormat="1" applyFont="1" applyFill="1" applyAlignment="1">
      <alignment horizontal="center" vertical="center" wrapText="1"/>
    </xf>
    <xf numFmtId="0" fontId="0" fillId="31" borderId="0" xfId="0" applyFill="1"/>
    <xf numFmtId="0" fontId="7" fillId="32" borderId="0" xfId="0" applyFont="1" applyFill="1" applyAlignment="1">
      <alignment horizontal="center" vertical="center"/>
    </xf>
    <xf numFmtId="164" fontId="6" fillId="33" borderId="0" xfId="0" applyNumberFormat="1" applyFont="1" applyFill="1" applyAlignment="1">
      <alignment horizontal="center" vertical="center"/>
    </xf>
    <xf numFmtId="0" fontId="8" fillId="3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15" borderId="76" xfId="0" applyFont="1" applyFill="1" applyBorder="1" applyAlignment="1">
      <alignment horizontal="center" vertical="center"/>
    </xf>
    <xf numFmtId="0" fontId="2" fillId="15" borderId="46" xfId="0" applyFont="1" applyFill="1" applyBorder="1" applyAlignment="1">
      <alignment horizontal="center" vertical="center"/>
    </xf>
    <xf numFmtId="0" fontId="2" fillId="15" borderId="77" xfId="0" applyFont="1" applyFill="1" applyBorder="1" applyAlignment="1">
      <alignment horizontal="center" vertical="center"/>
    </xf>
    <xf numFmtId="0" fontId="2" fillId="15" borderId="78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69" xfId="0" applyFont="1" applyFill="1" applyBorder="1" applyAlignment="1">
      <alignment horizontal="center" vertical="center"/>
    </xf>
    <xf numFmtId="0" fontId="2" fillId="15" borderId="79" xfId="0" applyFont="1" applyFill="1" applyBorder="1" applyAlignment="1">
      <alignment horizontal="center" vertical="center"/>
    </xf>
    <xf numFmtId="0" fontId="2" fillId="15" borderId="51" xfId="0" applyFont="1" applyFill="1" applyBorder="1" applyAlignment="1">
      <alignment horizontal="center" vertical="center"/>
    </xf>
    <xf numFmtId="0" fontId="2" fillId="15" borderId="80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5" fillId="30" borderId="0" xfId="0" applyNumberFormat="1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 wrapText="1"/>
    </xf>
  </cellXfs>
  <cellStyles count="17">
    <cellStyle name="cf1" xfId="1" xr:uid="{8BD1621C-1124-4826-B9E9-5E59FC383285}"/>
    <cellStyle name="cf10" xfId="2" xr:uid="{D8E4A845-D5D7-471C-AA81-A9FEBBFAE7CC}"/>
    <cellStyle name="cf11" xfId="3" xr:uid="{17449739-F002-4F7E-9A20-29714F190A59}"/>
    <cellStyle name="cf12" xfId="4" xr:uid="{6DDD6181-5495-4F1B-8683-8F0C0E4D99BF}"/>
    <cellStyle name="cf13" xfId="5" xr:uid="{47E2F99C-B2C1-4603-B5AC-ECF8E65FC03B}"/>
    <cellStyle name="cf14" xfId="6" xr:uid="{06614E48-2041-4968-97FA-08A98C54F7A7}"/>
    <cellStyle name="cf15" xfId="7" xr:uid="{558FA456-94FB-4FA1-866E-F370C6F4ABAE}"/>
    <cellStyle name="cf16" xfId="8" xr:uid="{53E47B64-2669-4F91-ACD1-9C4319FEF47F}"/>
    <cellStyle name="cf2" xfId="9" xr:uid="{3A5D3818-899E-4079-8A14-0C549035C961}"/>
    <cellStyle name="cf3" xfId="10" xr:uid="{CE148AE3-745C-48FF-A46B-88A668EBB8EF}"/>
    <cellStyle name="cf4" xfId="11" xr:uid="{EAA7DDFF-6AA3-4A0A-8C1E-32990B0AF752}"/>
    <cellStyle name="cf5" xfId="12" xr:uid="{A003042F-4EB1-493E-A6E6-4C4D8200C6C7}"/>
    <cellStyle name="cf6" xfId="13" xr:uid="{B87B47C4-0E86-457D-87A5-1039B3B6FE94}"/>
    <cellStyle name="cf7" xfId="14" xr:uid="{01C3C4B8-9C2A-45C5-949E-F1E8680BC2B7}"/>
    <cellStyle name="cf8" xfId="15" xr:uid="{C916648A-BA2F-4B5A-AC3E-959226A20B66}"/>
    <cellStyle name="cf9" xfId="16" xr:uid="{AF0426C3-570A-4E8B-B509-71704019D2C0}"/>
    <cellStyle name="Normal" xfId="0" builtinId="0" customBuiltin="1"/>
  </cellStyles>
  <dxfs count="1166"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>
          <bgColor rgb="FFFF000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gradientFill degree="90">
          <stop position="0">
            <color rgb="FFFFFF00"/>
          </stop>
          <stop position="1">
            <color theme="8" tint="0.40000610370189521"/>
          </stop>
        </gradientFill>
      </fill>
    </dxf>
    <dxf>
      <fill>
        <patternFill>
          <bgColor rgb="FFFF0000"/>
        </patternFill>
      </fill>
    </dxf>
    <dxf>
      <fill>
        <patternFill patternType="solid">
          <fgColor rgb="FFE49EDD"/>
          <bgColor rgb="FFE49EDD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86DCD"/>
          <bgColor rgb="FFD86DCD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E263-BC0A-4FA8-9978-0C17E7A0EAF7}">
  <dimension ref="A1:AA35"/>
  <sheetViews>
    <sheetView workbookViewId="0">
      <selection activeCell="L9" sqref="L9"/>
    </sheetView>
  </sheetViews>
  <sheetFormatPr defaultColWidth="8.7109375" defaultRowHeight="15" x14ac:dyDescent="0.25"/>
  <cols>
    <col min="1" max="1" width="10.140625" style="2" bestFit="1" customWidth="1"/>
    <col min="2" max="2" width="12.140625" style="2" customWidth="1"/>
    <col min="3" max="3" width="14.85546875" style="2" customWidth="1"/>
    <col min="4" max="4" width="14.85546875" style="21" customWidth="1"/>
    <col min="5" max="5" width="14.85546875" style="2" customWidth="1"/>
    <col min="6" max="6" width="14.85546875" style="21" customWidth="1"/>
    <col min="7" max="7" width="14.85546875" style="2" customWidth="1"/>
    <col min="8" max="8" width="14.85546875" style="21" customWidth="1"/>
    <col min="9" max="9" width="14.85546875" style="2" customWidth="1"/>
    <col min="10" max="10" width="14.85546875" style="21" customWidth="1"/>
    <col min="11" max="12" width="14.85546875" style="2" customWidth="1"/>
    <col min="13" max="13" width="12.140625" style="21" customWidth="1"/>
    <col min="14" max="16384" width="8.7109375" style="2"/>
  </cols>
  <sheetData>
    <row r="1" spans="1:24" s="82" customFormat="1" ht="14.45" customHeight="1" x14ac:dyDescent="0.25">
      <c r="C1" s="191" t="s">
        <v>0</v>
      </c>
      <c r="D1" s="192"/>
      <c r="E1" s="192"/>
      <c r="F1" s="192"/>
      <c r="G1" s="192"/>
      <c r="H1" s="192"/>
      <c r="I1" s="192"/>
      <c r="J1" s="192"/>
      <c r="K1" s="192"/>
      <c r="L1" s="193"/>
      <c r="M1" s="93"/>
      <c r="N1" s="200" t="s">
        <v>1</v>
      </c>
      <c r="O1" s="201"/>
      <c r="P1" s="201"/>
      <c r="Q1" s="202"/>
      <c r="R1" s="1"/>
      <c r="S1" s="200" t="s">
        <v>35</v>
      </c>
      <c r="T1" s="201"/>
      <c r="U1" s="201"/>
      <c r="V1" s="201"/>
      <c r="W1" s="201"/>
      <c r="X1" s="202"/>
    </row>
    <row r="2" spans="1:24" s="82" customFormat="1" ht="15" customHeight="1" x14ac:dyDescent="0.25">
      <c r="C2" s="194"/>
      <c r="D2" s="195"/>
      <c r="E2" s="195"/>
      <c r="F2" s="195"/>
      <c r="G2" s="195"/>
      <c r="H2" s="195"/>
      <c r="I2" s="195"/>
      <c r="J2" s="195"/>
      <c r="K2" s="195"/>
      <c r="L2" s="196"/>
      <c r="M2" s="93"/>
      <c r="N2" s="203"/>
      <c r="O2" s="204"/>
      <c r="P2" s="204"/>
      <c r="Q2" s="205"/>
      <c r="R2" s="3"/>
      <c r="S2" s="203"/>
      <c r="T2" s="204"/>
      <c r="U2" s="204"/>
      <c r="V2" s="204"/>
      <c r="W2" s="204"/>
      <c r="X2" s="205"/>
    </row>
    <row r="3" spans="1:24" s="82" customFormat="1" ht="17.100000000000001" customHeight="1" thickBot="1" x14ac:dyDescent="0.3">
      <c r="C3" s="197"/>
      <c r="D3" s="198"/>
      <c r="E3" s="198"/>
      <c r="F3" s="198"/>
      <c r="G3" s="198"/>
      <c r="H3" s="198"/>
      <c r="I3" s="198"/>
      <c r="J3" s="198"/>
      <c r="K3" s="198"/>
      <c r="L3" s="199"/>
      <c r="M3" s="93"/>
      <c r="N3" s="203"/>
      <c r="O3" s="204"/>
      <c r="P3" s="204"/>
      <c r="Q3" s="205"/>
      <c r="R3" s="3"/>
      <c r="S3" s="203"/>
      <c r="T3" s="206"/>
      <c r="U3" s="206"/>
      <c r="V3" s="206"/>
      <c r="W3" s="206"/>
      <c r="X3" s="207"/>
    </row>
    <row r="4" spans="1:24" s="115" customFormat="1" ht="17.100000000000001" customHeight="1" thickBot="1" x14ac:dyDescent="0.3">
      <c r="A4" s="105"/>
      <c r="B4" s="104" t="s">
        <v>36</v>
      </c>
      <c r="C4" s="107">
        <v>32</v>
      </c>
      <c r="D4" s="106"/>
      <c r="E4" s="107">
        <v>32</v>
      </c>
      <c r="F4" s="106"/>
      <c r="G4" s="107">
        <v>32</v>
      </c>
      <c r="H4" s="106"/>
      <c r="I4" s="107">
        <v>41</v>
      </c>
      <c r="J4" s="106"/>
      <c r="K4" s="107">
        <v>32</v>
      </c>
      <c r="L4" s="108">
        <v>9</v>
      </c>
      <c r="M4" s="106"/>
      <c r="N4" s="109"/>
      <c r="O4" s="110"/>
      <c r="P4" s="110"/>
      <c r="Q4" s="111"/>
      <c r="R4" s="106"/>
      <c r="S4" s="112"/>
      <c r="T4" s="113"/>
      <c r="U4" s="114"/>
      <c r="V4" s="114"/>
      <c r="W4" s="114"/>
      <c r="X4" s="114"/>
    </row>
    <row r="5" spans="1:24" customFormat="1" ht="15.6" customHeight="1" thickBot="1" x14ac:dyDescent="0.3">
      <c r="A5" s="208" t="s">
        <v>2</v>
      </c>
      <c r="B5" s="209"/>
      <c r="C5" s="97" t="s">
        <v>3</v>
      </c>
      <c r="D5" s="21"/>
      <c r="E5" s="97">
        <v>0.55208333333333326</v>
      </c>
      <c r="F5" s="21"/>
      <c r="G5" s="97">
        <v>0.60416666666666674</v>
      </c>
      <c r="H5" s="21"/>
      <c r="I5" s="97">
        <v>0.65625</v>
      </c>
      <c r="J5" s="21"/>
      <c r="K5" s="97">
        <v>0.70833333333333337</v>
      </c>
      <c r="L5" s="99">
        <v>0.70833333333333337</v>
      </c>
      <c r="M5" s="21"/>
      <c r="N5" s="85">
        <v>0.47916666666666663</v>
      </c>
      <c r="O5" s="4">
        <v>0.59375</v>
      </c>
      <c r="P5" s="5">
        <v>0.59375</v>
      </c>
      <c r="Q5" s="86">
        <v>0.63541666666666663</v>
      </c>
      <c r="R5" s="21"/>
      <c r="S5" s="210" t="s">
        <v>4</v>
      </c>
      <c r="T5" s="211"/>
      <c r="U5" s="211"/>
      <c r="V5" s="211"/>
      <c r="W5" s="211" t="s">
        <v>5</v>
      </c>
      <c r="X5" s="211"/>
    </row>
    <row r="6" spans="1:24" customFormat="1" ht="15.75" thickBot="1" x14ac:dyDescent="0.3">
      <c r="A6" s="190" t="s">
        <v>6</v>
      </c>
      <c r="B6" s="68" t="s">
        <v>7</v>
      </c>
      <c r="C6" s="94">
        <v>0.46875</v>
      </c>
      <c r="D6" s="60"/>
      <c r="E6" s="94">
        <v>0.5625</v>
      </c>
      <c r="F6" s="60"/>
      <c r="G6" s="94">
        <v>0.61458333333333337</v>
      </c>
      <c r="H6" s="60"/>
      <c r="I6" s="94">
        <v>0.66666666666666663</v>
      </c>
      <c r="J6" s="60"/>
      <c r="K6" s="94">
        <v>0.71875</v>
      </c>
      <c r="L6" s="88">
        <v>0.71875</v>
      </c>
      <c r="M6" s="60"/>
      <c r="N6" s="87">
        <v>0.48958333333333331</v>
      </c>
      <c r="O6" s="6">
        <v>0.60416666666666674</v>
      </c>
      <c r="P6" s="7">
        <v>0.60416666666666674</v>
      </c>
      <c r="Q6" s="88">
        <v>0.64583333333333337</v>
      </c>
      <c r="R6" s="21"/>
      <c r="S6" s="83">
        <v>0.36458333333333331</v>
      </c>
      <c r="T6" s="9">
        <v>0.64583333333333337</v>
      </c>
      <c r="U6" s="9">
        <v>0.6875</v>
      </c>
      <c r="V6" s="10">
        <v>0.72916666666666663</v>
      </c>
      <c r="W6" s="11">
        <v>0.42708333333333337</v>
      </c>
      <c r="X6" s="12">
        <v>0.45833333333333331</v>
      </c>
    </row>
    <row r="7" spans="1:24" customFormat="1" ht="15.75" thickBot="1" x14ac:dyDescent="0.3">
      <c r="A7" s="190"/>
      <c r="B7" s="95" t="s">
        <v>8</v>
      </c>
      <c r="C7" s="70">
        <v>0.5</v>
      </c>
      <c r="D7" s="60"/>
      <c r="E7" s="70">
        <v>0.59375</v>
      </c>
      <c r="F7" s="60"/>
      <c r="G7" s="70">
        <v>0.64583333333333337</v>
      </c>
      <c r="H7" s="60"/>
      <c r="I7" s="70">
        <v>0.69791666666666663</v>
      </c>
      <c r="J7" s="60"/>
      <c r="K7" s="70">
        <v>0.75</v>
      </c>
      <c r="L7" s="100">
        <v>0.75</v>
      </c>
      <c r="M7" s="60"/>
      <c r="N7" s="89">
        <v>0.52083333333333337</v>
      </c>
      <c r="O7" s="90">
        <v>0.64583333333333337</v>
      </c>
      <c r="P7" s="91">
        <v>0.625</v>
      </c>
      <c r="Q7" s="92">
        <v>0.66666666666666663</v>
      </c>
      <c r="R7" s="21"/>
      <c r="S7" s="84">
        <v>0.38541666666666669</v>
      </c>
      <c r="T7" s="14">
        <v>0.66666666666666663</v>
      </c>
      <c r="U7" s="14">
        <v>0.70833333333333337</v>
      </c>
      <c r="V7" s="15">
        <v>0.75</v>
      </c>
      <c r="W7" s="16">
        <v>0.44791666666666669</v>
      </c>
      <c r="X7" s="17">
        <v>0.47916666666666663</v>
      </c>
    </row>
    <row r="8" spans="1:24" customFormat="1" ht="21.6" customHeight="1" thickBot="1" x14ac:dyDescent="0.3">
      <c r="A8" s="18">
        <v>45950</v>
      </c>
      <c r="B8" s="37" t="s">
        <v>9</v>
      </c>
      <c r="C8" s="158">
        <v>32</v>
      </c>
      <c r="D8" s="21"/>
      <c r="E8" s="162">
        <v>27</v>
      </c>
      <c r="F8" s="21"/>
      <c r="G8" s="163">
        <v>11</v>
      </c>
      <c r="H8" s="21"/>
      <c r="I8" s="163">
        <v>3</v>
      </c>
      <c r="J8" s="21"/>
      <c r="K8" s="164">
        <v>14</v>
      </c>
      <c r="L8" s="165">
        <v>5</v>
      </c>
      <c r="M8" s="21"/>
      <c r="N8" s="21"/>
      <c r="O8" s="21"/>
      <c r="P8" s="21"/>
      <c r="Q8" s="21"/>
      <c r="R8" s="24"/>
      <c r="S8" s="25" t="s">
        <v>15</v>
      </c>
      <c r="T8" s="20" t="s">
        <v>16</v>
      </c>
      <c r="U8" s="20" t="s">
        <v>15</v>
      </c>
      <c r="V8" s="26" t="s">
        <v>17</v>
      </c>
      <c r="W8" s="27"/>
      <c r="X8" s="28"/>
    </row>
    <row r="9" spans="1:24" customFormat="1" ht="21.6" customHeight="1" thickBot="1" x14ac:dyDescent="0.3">
      <c r="A9" s="18">
        <v>45951</v>
      </c>
      <c r="B9" s="37" t="s">
        <v>18</v>
      </c>
      <c r="C9" s="159">
        <v>7</v>
      </c>
      <c r="D9" s="21"/>
      <c r="E9" s="161">
        <v>30</v>
      </c>
      <c r="F9" s="21"/>
      <c r="G9" s="162">
        <v>27</v>
      </c>
      <c r="H9" s="21"/>
      <c r="I9" s="162">
        <v>7</v>
      </c>
      <c r="J9" s="21"/>
      <c r="K9" s="160">
        <v>12</v>
      </c>
      <c r="L9" s="166">
        <v>3</v>
      </c>
      <c r="M9" s="21"/>
      <c r="N9" s="21"/>
      <c r="O9" s="21"/>
      <c r="P9" s="21"/>
      <c r="Q9" s="21"/>
      <c r="R9" s="24"/>
      <c r="S9" s="31" t="s">
        <v>16</v>
      </c>
      <c r="T9" s="29" t="s">
        <v>20</v>
      </c>
      <c r="U9" s="29" t="s">
        <v>17</v>
      </c>
      <c r="V9" s="32" t="s">
        <v>21</v>
      </c>
      <c r="W9" s="27"/>
      <c r="X9" s="28"/>
    </row>
    <row r="10" spans="1:24" customFormat="1" ht="21.6" customHeight="1" thickBot="1" x14ac:dyDescent="0.3">
      <c r="A10" s="18">
        <v>45952</v>
      </c>
      <c r="B10" s="37" t="s">
        <v>22</v>
      </c>
      <c r="C10" s="160">
        <v>9</v>
      </c>
      <c r="D10" s="21"/>
      <c r="E10" s="159">
        <v>3</v>
      </c>
      <c r="F10" s="21"/>
      <c r="G10" s="162">
        <v>27</v>
      </c>
      <c r="H10" s="21"/>
      <c r="I10" s="159">
        <v>6</v>
      </c>
      <c r="J10" s="21"/>
      <c r="K10" s="161">
        <v>15</v>
      </c>
      <c r="L10" s="167">
        <v>1</v>
      </c>
      <c r="M10" s="98"/>
      <c r="N10" s="21"/>
      <c r="O10" s="21"/>
      <c r="P10" s="21"/>
      <c r="Q10" s="21"/>
      <c r="R10" s="24"/>
      <c r="S10" s="31" t="s">
        <v>20</v>
      </c>
      <c r="T10" s="29" t="s">
        <v>17</v>
      </c>
      <c r="U10" s="29" t="s">
        <v>21</v>
      </c>
      <c r="V10" s="32" t="s">
        <v>15</v>
      </c>
      <c r="W10" s="27"/>
      <c r="X10" s="28"/>
    </row>
    <row r="11" spans="1:24" customFormat="1" ht="21.6" customHeight="1" thickBot="1" x14ac:dyDescent="0.3">
      <c r="A11" s="18">
        <v>45953</v>
      </c>
      <c r="B11" s="37" t="s">
        <v>24</v>
      </c>
      <c r="C11" s="161">
        <v>0</v>
      </c>
      <c r="D11" s="21"/>
      <c r="E11" s="160">
        <v>11</v>
      </c>
      <c r="F11" s="21"/>
      <c r="G11" s="159">
        <v>0</v>
      </c>
      <c r="H11" s="21"/>
      <c r="I11" s="161">
        <v>0</v>
      </c>
      <c r="J11" s="21"/>
      <c r="K11" s="162">
        <v>18</v>
      </c>
      <c r="L11" s="166">
        <v>6</v>
      </c>
      <c r="M11" s="21"/>
      <c r="N11" s="21"/>
      <c r="O11" s="21"/>
      <c r="P11" s="21"/>
      <c r="Q11" s="21"/>
      <c r="R11" s="24"/>
      <c r="S11" s="31" t="s">
        <v>17</v>
      </c>
      <c r="T11" s="29" t="s">
        <v>15</v>
      </c>
      <c r="U11" s="29" t="s">
        <v>15</v>
      </c>
      <c r="V11" s="32" t="s">
        <v>16</v>
      </c>
      <c r="W11" s="27"/>
      <c r="X11" s="28"/>
    </row>
    <row r="12" spans="1:24" customFormat="1" ht="21.6" customHeight="1" thickBot="1" x14ac:dyDescent="0.3">
      <c r="A12" s="18">
        <v>45954</v>
      </c>
      <c r="B12" s="64" t="s">
        <v>25</v>
      </c>
      <c r="C12" s="162">
        <v>16</v>
      </c>
      <c r="D12" s="21"/>
      <c r="E12" s="161">
        <v>0</v>
      </c>
      <c r="F12" s="21"/>
      <c r="G12" s="160">
        <v>9</v>
      </c>
      <c r="H12" s="21"/>
      <c r="I12" s="159">
        <v>0</v>
      </c>
      <c r="J12" s="21"/>
      <c r="K12" s="161">
        <v>0</v>
      </c>
      <c r="L12" s="167">
        <v>1</v>
      </c>
      <c r="M12" s="21"/>
      <c r="N12" s="21"/>
      <c r="O12" s="21"/>
      <c r="P12" s="21"/>
      <c r="Q12" s="21"/>
      <c r="R12" s="24"/>
      <c r="S12" s="31" t="s">
        <v>21</v>
      </c>
      <c r="T12" s="29" t="s">
        <v>15</v>
      </c>
      <c r="U12" s="29" t="s">
        <v>16</v>
      </c>
      <c r="V12" s="32" t="s">
        <v>20</v>
      </c>
      <c r="W12" s="35"/>
      <c r="X12" s="36"/>
    </row>
    <row r="13" spans="1:24" customFormat="1" ht="21.6" customHeight="1" x14ac:dyDescent="0.25">
      <c r="A13" s="18">
        <v>45955</v>
      </c>
      <c r="B13" s="37" t="s">
        <v>26</v>
      </c>
      <c r="C13" s="96"/>
      <c r="D13" s="38"/>
      <c r="E13" s="21"/>
      <c r="F13" s="38"/>
      <c r="G13" s="21"/>
      <c r="H13" s="38"/>
      <c r="I13" s="21"/>
      <c r="J13" s="38"/>
      <c r="K13" s="21"/>
      <c r="L13" s="74"/>
      <c r="M13" s="23"/>
      <c r="N13" s="39" t="s">
        <v>19</v>
      </c>
      <c r="O13" s="39"/>
      <c r="P13" s="39" t="s">
        <v>16</v>
      </c>
      <c r="Q13" s="39" t="s">
        <v>20</v>
      </c>
      <c r="R13" s="24"/>
      <c r="S13" s="40"/>
      <c r="T13" s="41"/>
      <c r="U13" s="41"/>
      <c r="V13" s="42"/>
      <c r="W13" s="43" t="s">
        <v>17</v>
      </c>
      <c r="X13" s="44" t="s">
        <v>21</v>
      </c>
    </row>
    <row r="14" spans="1:24" customFormat="1" ht="21.6" customHeight="1" x14ac:dyDescent="0.25">
      <c r="A14" s="18">
        <v>45956</v>
      </c>
      <c r="B14" s="37" t="s">
        <v>27</v>
      </c>
      <c r="C14" s="45"/>
      <c r="D14" s="46"/>
      <c r="E14" s="46"/>
      <c r="F14" s="46"/>
      <c r="G14" s="46"/>
      <c r="H14" s="46"/>
      <c r="I14" s="46"/>
      <c r="J14" s="46"/>
      <c r="K14" s="46"/>
      <c r="L14" s="47"/>
      <c r="M14" s="23"/>
      <c r="N14" s="39" t="s">
        <v>15</v>
      </c>
      <c r="O14" s="39" t="s">
        <v>28</v>
      </c>
      <c r="P14" s="39" t="s">
        <v>21</v>
      </c>
      <c r="Q14" s="39" t="s">
        <v>17</v>
      </c>
      <c r="R14" s="24"/>
      <c r="S14" s="35"/>
      <c r="T14" s="48"/>
      <c r="U14" s="48"/>
      <c r="V14" s="36"/>
      <c r="W14" s="49" t="s">
        <v>15</v>
      </c>
      <c r="X14" s="34" t="s">
        <v>16</v>
      </c>
    </row>
    <row r="15" spans="1:24" customFormat="1" ht="21.6" customHeight="1" x14ac:dyDescent="0.25">
      <c r="A15" s="18">
        <v>45957</v>
      </c>
      <c r="B15" s="19" t="s">
        <v>9</v>
      </c>
      <c r="C15" s="20" t="s">
        <v>13</v>
      </c>
      <c r="D15" s="21"/>
      <c r="E15" s="20" t="s">
        <v>10</v>
      </c>
      <c r="F15" s="21"/>
      <c r="G15" s="20" t="s">
        <v>11</v>
      </c>
      <c r="H15" s="21"/>
      <c r="I15" s="20" t="s">
        <v>23</v>
      </c>
      <c r="J15" s="21"/>
      <c r="K15" s="20" t="s">
        <v>12</v>
      </c>
      <c r="L15" s="22" t="s">
        <v>19</v>
      </c>
      <c r="M15" s="23"/>
      <c r="N15" s="21"/>
      <c r="O15" s="21"/>
      <c r="P15" s="21"/>
      <c r="Q15" s="21"/>
      <c r="R15" s="24"/>
      <c r="S15" s="25" t="s">
        <v>20</v>
      </c>
      <c r="T15" s="20" t="s">
        <v>17</v>
      </c>
      <c r="U15" s="20" t="s">
        <v>21</v>
      </c>
      <c r="V15" s="26" t="s">
        <v>15</v>
      </c>
      <c r="W15" s="40"/>
      <c r="X15" s="42"/>
    </row>
    <row r="16" spans="1:24" customFormat="1" ht="21.6" customHeight="1" x14ac:dyDescent="0.25">
      <c r="A16" s="18">
        <v>45958</v>
      </c>
      <c r="B16" s="19" t="s">
        <v>18</v>
      </c>
      <c r="C16" s="29" t="s">
        <v>12</v>
      </c>
      <c r="D16" s="21"/>
      <c r="E16" s="29" t="s">
        <v>13</v>
      </c>
      <c r="F16" s="21"/>
      <c r="G16" s="29" t="s">
        <v>23</v>
      </c>
      <c r="H16" s="21"/>
      <c r="I16" s="29" t="s">
        <v>11</v>
      </c>
      <c r="J16" s="21"/>
      <c r="K16" s="29" t="s">
        <v>13</v>
      </c>
      <c r="L16" s="30" t="s">
        <v>14</v>
      </c>
      <c r="M16" s="23"/>
      <c r="N16" s="21"/>
      <c r="O16" s="21"/>
      <c r="P16" s="21"/>
      <c r="Q16" s="21"/>
      <c r="R16" s="24"/>
      <c r="S16" s="31" t="s">
        <v>17</v>
      </c>
      <c r="T16" s="29" t="s">
        <v>21</v>
      </c>
      <c r="U16" s="29" t="s">
        <v>15</v>
      </c>
      <c r="V16" s="32" t="s">
        <v>16</v>
      </c>
      <c r="W16" s="27"/>
      <c r="X16" s="28"/>
    </row>
    <row r="17" spans="1:27" customFormat="1" ht="21.6" customHeight="1" x14ac:dyDescent="0.25">
      <c r="A17" s="18">
        <v>45959</v>
      </c>
      <c r="B17" s="19" t="s">
        <v>22</v>
      </c>
      <c r="C17" s="29" t="s">
        <v>12</v>
      </c>
      <c r="D17" s="21"/>
      <c r="E17" s="29" t="s">
        <v>12</v>
      </c>
      <c r="F17" s="21"/>
      <c r="G17" s="29" t="s">
        <v>13</v>
      </c>
      <c r="H17" s="21"/>
      <c r="I17" s="29" t="s">
        <v>23</v>
      </c>
      <c r="J17" s="21"/>
      <c r="K17" s="29" t="s">
        <v>11</v>
      </c>
      <c r="L17" s="30" t="s">
        <v>19</v>
      </c>
      <c r="M17" s="23"/>
      <c r="N17" s="21"/>
      <c r="O17" s="21"/>
      <c r="P17" s="21"/>
      <c r="Q17" s="21"/>
      <c r="R17" s="24"/>
      <c r="S17" s="31" t="s">
        <v>15</v>
      </c>
      <c r="T17" s="29" t="s">
        <v>15</v>
      </c>
      <c r="U17" s="29" t="s">
        <v>16</v>
      </c>
      <c r="V17" s="32" t="s">
        <v>20</v>
      </c>
      <c r="W17" s="27"/>
      <c r="X17" s="28"/>
    </row>
    <row r="18" spans="1:27" customFormat="1" ht="21.6" customHeight="1" x14ac:dyDescent="0.25">
      <c r="A18" s="18">
        <v>45960</v>
      </c>
      <c r="B18" s="19" t="s">
        <v>24</v>
      </c>
      <c r="C18" s="29" t="s">
        <v>11</v>
      </c>
      <c r="D18" s="21"/>
      <c r="E18" s="29" t="s">
        <v>12</v>
      </c>
      <c r="F18" s="21"/>
      <c r="G18" s="29" t="s">
        <v>12</v>
      </c>
      <c r="H18" s="21"/>
      <c r="I18" s="29" t="s">
        <v>13</v>
      </c>
      <c r="J18" s="21"/>
      <c r="K18" s="29" t="s">
        <v>23</v>
      </c>
      <c r="L18" s="30" t="s">
        <v>14</v>
      </c>
      <c r="M18" s="23"/>
      <c r="N18" s="21"/>
      <c r="O18" s="21"/>
      <c r="P18" s="21"/>
      <c r="Q18" s="21"/>
      <c r="R18" s="24"/>
      <c r="S18" s="31" t="s">
        <v>15</v>
      </c>
      <c r="T18" s="29" t="s">
        <v>16</v>
      </c>
      <c r="U18" s="29" t="s">
        <v>20</v>
      </c>
      <c r="V18" s="32" t="s">
        <v>17</v>
      </c>
      <c r="W18" s="27"/>
      <c r="X18" s="28"/>
      <c r="Y18" s="2"/>
      <c r="Z18" s="2"/>
      <c r="AA18" s="2"/>
    </row>
    <row r="19" spans="1:27" customFormat="1" ht="21.6" customHeight="1" thickBot="1" x14ac:dyDescent="0.3">
      <c r="A19" s="18">
        <v>45961</v>
      </c>
      <c r="B19" s="33" t="s">
        <v>25</v>
      </c>
      <c r="C19" s="50" t="s">
        <v>10</v>
      </c>
      <c r="D19" s="51"/>
      <c r="E19" s="29" t="s">
        <v>12</v>
      </c>
      <c r="F19" s="51"/>
      <c r="G19" s="50" t="s">
        <v>11</v>
      </c>
      <c r="H19" s="51"/>
      <c r="I19" s="50" t="s">
        <v>12</v>
      </c>
      <c r="J19" s="51"/>
      <c r="K19" s="50" t="s">
        <v>13</v>
      </c>
      <c r="L19" s="52" t="s">
        <v>19</v>
      </c>
      <c r="M19" s="13"/>
      <c r="N19" s="51"/>
      <c r="O19" s="51"/>
      <c r="P19" s="51"/>
      <c r="Q19" s="51"/>
      <c r="R19" s="53"/>
      <c r="S19" s="31" t="s">
        <v>15</v>
      </c>
      <c r="T19" s="29" t="s">
        <v>20</v>
      </c>
      <c r="U19" s="29" t="s">
        <v>17</v>
      </c>
      <c r="V19" s="32" t="s">
        <v>15</v>
      </c>
      <c r="W19" s="35"/>
      <c r="X19" s="36"/>
      <c r="Y19" s="2"/>
      <c r="Z19" s="2"/>
      <c r="AA19" s="2"/>
    </row>
    <row r="20" spans="1:27" customFormat="1" hidden="1" x14ac:dyDescent="0.25">
      <c r="A20" s="2"/>
      <c r="B20" s="2"/>
      <c r="C20" s="2"/>
      <c r="D20" s="21"/>
      <c r="E20" s="2"/>
      <c r="F20" s="21"/>
      <c r="G20" s="2"/>
      <c r="H20" s="21"/>
      <c r="I20" s="2"/>
      <c r="J20" s="21"/>
      <c r="K20" s="2"/>
      <c r="L20" s="2"/>
      <c r="M20" s="2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customFormat="1" hidden="1" x14ac:dyDescent="0.25">
      <c r="A21" s="2"/>
      <c r="B21" s="2"/>
      <c r="C21" s="54">
        <v>4</v>
      </c>
      <c r="D21" s="21">
        <f>SUM(32*4)</f>
        <v>128</v>
      </c>
      <c r="E21" s="54">
        <v>4</v>
      </c>
      <c r="F21" s="21">
        <f>SUM(32*4+D21)</f>
        <v>256</v>
      </c>
      <c r="G21" s="54">
        <v>5</v>
      </c>
      <c r="H21" s="21">
        <f>SUM(32*5+F21)</f>
        <v>416</v>
      </c>
      <c r="I21" s="54">
        <v>5</v>
      </c>
      <c r="J21" s="21">
        <f>SUM(5*41+H21)</f>
        <v>621</v>
      </c>
      <c r="K21" s="54">
        <v>5</v>
      </c>
      <c r="L21" s="2">
        <f>SUM(32*5+J21)</f>
        <v>781</v>
      </c>
      <c r="M21" s="21" t="s">
        <v>29</v>
      </c>
      <c r="N21" s="2">
        <v>1</v>
      </c>
      <c r="O21" s="2"/>
      <c r="P21" s="2">
        <v>2</v>
      </c>
      <c r="Q21" s="2">
        <v>1</v>
      </c>
      <c r="R21" s="2"/>
      <c r="S21" s="2">
        <v>3</v>
      </c>
      <c r="T21" s="2">
        <v>3</v>
      </c>
      <c r="U21" s="2">
        <v>4</v>
      </c>
      <c r="V21" s="2">
        <v>3</v>
      </c>
      <c r="W21" s="2">
        <v>3</v>
      </c>
      <c r="X21" s="2">
        <v>1</v>
      </c>
      <c r="Y21" s="2">
        <f t="shared" ref="Y21:Y26" si="0">SUM(N21:X21)</f>
        <v>21</v>
      </c>
      <c r="Z21" s="2">
        <f>SUM(21*9+L21)</f>
        <v>970</v>
      </c>
      <c r="AA21" s="2">
        <f>SUM(1453/545)</f>
        <v>2.6660550458715595</v>
      </c>
    </row>
    <row r="22" spans="1:27" customFormat="1" hidden="1" x14ac:dyDescent="0.25">
      <c r="A22" s="2"/>
      <c r="B22" s="2"/>
      <c r="C22" s="55">
        <v>5</v>
      </c>
      <c r="D22" s="21">
        <f>SUM(32*5)</f>
        <v>160</v>
      </c>
      <c r="E22" s="55">
        <v>6</v>
      </c>
      <c r="F22" s="21">
        <f>SUM(32*6+D22)</f>
        <v>352</v>
      </c>
      <c r="G22" s="55">
        <v>5</v>
      </c>
      <c r="H22" s="21">
        <f>SUM(5*32+F22)</f>
        <v>512</v>
      </c>
      <c r="I22" s="55">
        <v>5</v>
      </c>
      <c r="J22" s="21">
        <f>SUM(41*5+H22)</f>
        <v>717</v>
      </c>
      <c r="K22" s="55">
        <v>5</v>
      </c>
      <c r="L22" s="2">
        <f>SUM(5*32+J22)</f>
        <v>877</v>
      </c>
      <c r="M22" s="21" t="s">
        <v>30</v>
      </c>
      <c r="N22" s="2">
        <v>1</v>
      </c>
      <c r="O22" s="2"/>
      <c r="P22" s="2">
        <v>1</v>
      </c>
      <c r="Q22" s="2">
        <v>2</v>
      </c>
      <c r="R22" s="2"/>
      <c r="S22" s="2">
        <v>3</v>
      </c>
      <c r="T22" s="2">
        <v>3</v>
      </c>
      <c r="U22" s="2">
        <v>3</v>
      </c>
      <c r="V22" s="2">
        <v>4</v>
      </c>
      <c r="W22" s="2">
        <v>1</v>
      </c>
      <c r="X22" s="2">
        <v>2</v>
      </c>
      <c r="Y22" s="2">
        <f t="shared" si="0"/>
        <v>20</v>
      </c>
      <c r="Z22" s="2">
        <f>SUM(20*9+L22)</f>
        <v>1057</v>
      </c>
      <c r="AA22" s="2"/>
    </row>
    <row r="23" spans="1:27" customFormat="1" hidden="1" x14ac:dyDescent="0.25">
      <c r="A23" s="2"/>
      <c r="B23" s="2"/>
      <c r="C23" s="56">
        <v>5</v>
      </c>
      <c r="D23" s="21">
        <f>SUM(32*5)</f>
        <v>160</v>
      </c>
      <c r="E23" s="56">
        <v>5</v>
      </c>
      <c r="F23" s="21">
        <f>SUM(32*5+D23)</f>
        <v>320</v>
      </c>
      <c r="G23" s="56">
        <v>5</v>
      </c>
      <c r="H23" s="21">
        <f>SUM(32*5+F23)</f>
        <v>480</v>
      </c>
      <c r="I23" s="56">
        <v>5</v>
      </c>
      <c r="J23" s="21">
        <f>SUM(41*5+H23)</f>
        <v>685</v>
      </c>
      <c r="K23" s="56">
        <v>5</v>
      </c>
      <c r="L23" s="2">
        <f>SUM(32*5+J23)</f>
        <v>845</v>
      </c>
      <c r="M23" s="21" t="s">
        <v>31</v>
      </c>
      <c r="N23" s="2">
        <v>1</v>
      </c>
      <c r="O23" s="2"/>
      <c r="P23" s="2">
        <v>1</v>
      </c>
      <c r="Q23" s="2">
        <v>2</v>
      </c>
      <c r="R23" s="2"/>
      <c r="S23" s="2">
        <v>4</v>
      </c>
      <c r="T23" s="2">
        <v>4</v>
      </c>
      <c r="U23" s="2">
        <v>4</v>
      </c>
      <c r="V23" s="2">
        <v>4</v>
      </c>
      <c r="W23" s="2">
        <v>2</v>
      </c>
      <c r="X23" s="2">
        <v>1</v>
      </c>
      <c r="Y23" s="2">
        <f t="shared" si="0"/>
        <v>23</v>
      </c>
      <c r="Z23" s="2">
        <f>SUM(23*9+L23)</f>
        <v>1052</v>
      </c>
      <c r="AA23" s="2">
        <f>SUM(Z23/277)</f>
        <v>3.7978339350180503</v>
      </c>
    </row>
    <row r="24" spans="1:27" customFormat="1" hidden="1" x14ac:dyDescent="0.25">
      <c r="A24" s="2"/>
      <c r="B24" s="2"/>
      <c r="C24" s="57">
        <v>6</v>
      </c>
      <c r="D24" s="21">
        <f>SUM(6*32)</f>
        <v>192</v>
      </c>
      <c r="E24" s="57">
        <v>5</v>
      </c>
      <c r="F24" s="21">
        <f>SUM(5*32+D24)</f>
        <v>352</v>
      </c>
      <c r="G24" s="57">
        <v>5</v>
      </c>
      <c r="H24" s="21">
        <f>SUM(5*32+F24)</f>
        <v>512</v>
      </c>
      <c r="I24" s="57">
        <v>5</v>
      </c>
      <c r="J24" s="21">
        <f>SUM(5*41+H24)</f>
        <v>717</v>
      </c>
      <c r="K24" s="57">
        <v>5</v>
      </c>
      <c r="L24" s="2">
        <f>SUM(5*32+J24)</f>
        <v>877</v>
      </c>
      <c r="M24" s="21" t="s">
        <v>32</v>
      </c>
      <c r="N24" s="2"/>
      <c r="O24" s="2"/>
      <c r="P24" s="2">
        <v>3</v>
      </c>
      <c r="Q24" s="2">
        <v>1</v>
      </c>
      <c r="R24" s="2"/>
      <c r="S24" s="2">
        <v>3</v>
      </c>
      <c r="T24" s="2">
        <v>3</v>
      </c>
      <c r="U24" s="2">
        <v>3</v>
      </c>
      <c r="V24" s="2">
        <v>2</v>
      </c>
      <c r="W24" s="2">
        <v>1</v>
      </c>
      <c r="X24" s="2">
        <v>2</v>
      </c>
      <c r="Y24" s="2">
        <f t="shared" si="0"/>
        <v>18</v>
      </c>
      <c r="Z24" s="2"/>
      <c r="AA24" s="2">
        <f>SUM(Z24/150)</f>
        <v>0</v>
      </c>
    </row>
    <row r="25" spans="1:27" customFormat="1" hidden="1" x14ac:dyDescent="0.25">
      <c r="A25" s="2"/>
      <c r="B25" s="2"/>
      <c r="C25" s="2"/>
      <c r="D25" s="21"/>
      <c r="E25" s="2"/>
      <c r="F25" s="21"/>
      <c r="G25" s="2"/>
      <c r="H25" s="21"/>
      <c r="I25" s="2"/>
      <c r="J25" s="21"/>
      <c r="K25" s="2"/>
      <c r="L25" s="2"/>
      <c r="M25" s="21" t="s">
        <v>33</v>
      </c>
      <c r="N25" s="2">
        <v>1</v>
      </c>
      <c r="O25" s="2"/>
      <c r="P25" s="2">
        <v>1</v>
      </c>
      <c r="Q25" s="2">
        <v>2</v>
      </c>
      <c r="R25" s="2"/>
      <c r="S25" s="2">
        <v>7</v>
      </c>
      <c r="T25" s="2">
        <v>7</v>
      </c>
      <c r="U25" s="2">
        <v>6</v>
      </c>
      <c r="V25" s="2">
        <v>7</v>
      </c>
      <c r="W25" s="2">
        <v>1</v>
      </c>
      <c r="X25" s="2">
        <v>2</v>
      </c>
      <c r="Y25" s="2">
        <f t="shared" si="0"/>
        <v>34</v>
      </c>
      <c r="Z25" s="2">
        <f>SUM(34*9+L24)</f>
        <v>1183</v>
      </c>
      <c r="AA25" s="2">
        <f>SUM(1183/440)</f>
        <v>2.6886363636363635</v>
      </c>
    </row>
    <row r="26" spans="1:27" customFormat="1" hidden="1" x14ac:dyDescent="0.25">
      <c r="A26" s="2"/>
      <c r="B26" s="2"/>
      <c r="C26" s="2"/>
      <c r="D26" s="21"/>
      <c r="E26" s="2" t="s">
        <v>34</v>
      </c>
      <c r="F26" s="21"/>
      <c r="G26" s="2"/>
      <c r="H26" s="21"/>
      <c r="I26" s="2"/>
      <c r="J26" s="21"/>
      <c r="K26" s="2"/>
      <c r="L26" s="2"/>
      <c r="M26" s="21"/>
      <c r="N26" s="2">
        <f>SUM(N21:N25)</f>
        <v>4</v>
      </c>
      <c r="O26" s="2"/>
      <c r="P26" s="2">
        <f>SUM(P21:P25)</f>
        <v>8</v>
      </c>
      <c r="Q26" s="2">
        <f>SUM(Q21:Q25)</f>
        <v>8</v>
      </c>
      <c r="R26" s="2"/>
      <c r="S26" s="2">
        <f t="shared" ref="S26:X26" si="1">SUM(S21:S25)</f>
        <v>20</v>
      </c>
      <c r="T26" s="2">
        <f t="shared" si="1"/>
        <v>20</v>
      </c>
      <c r="U26" s="2">
        <f t="shared" si="1"/>
        <v>20</v>
      </c>
      <c r="V26" s="2">
        <f t="shared" si="1"/>
        <v>20</v>
      </c>
      <c r="W26" s="2">
        <f t="shared" si="1"/>
        <v>8</v>
      </c>
      <c r="X26" s="2">
        <f t="shared" si="1"/>
        <v>8</v>
      </c>
      <c r="Y26" s="2">
        <f t="shared" si="0"/>
        <v>116</v>
      </c>
      <c r="Z26" s="2"/>
      <c r="AA26" s="2"/>
    </row>
    <row r="27" spans="1:27" customFormat="1" hidden="1" x14ac:dyDescent="0.25">
      <c r="A27" s="2"/>
      <c r="B27" s="2"/>
      <c r="C27" s="57">
        <f>SUM(877/440)</f>
        <v>1.9931818181818182</v>
      </c>
      <c r="D27" s="21"/>
      <c r="E27" s="2"/>
      <c r="F27" s="21"/>
      <c r="G27" s="2"/>
      <c r="H27" s="21"/>
      <c r="I27" s="2"/>
      <c r="J27" s="21"/>
      <c r="K27" s="2"/>
      <c r="L27" s="2"/>
      <c r="M27" s="2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customFormat="1" hidden="1" x14ac:dyDescent="0.25">
      <c r="A28" s="2"/>
      <c r="B28" s="2"/>
      <c r="C28" s="56">
        <f>SUM(845/277)</f>
        <v>3.0505415162454872</v>
      </c>
      <c r="D28" s="21"/>
      <c r="E28" s="2"/>
      <c r="F28" s="21"/>
      <c r="G28" s="2"/>
      <c r="H28" s="21"/>
      <c r="I28" s="2"/>
      <c r="J28" s="21"/>
      <c r="K28" s="2"/>
      <c r="L28" s="2"/>
      <c r="M28" s="2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customFormat="1" hidden="1" x14ac:dyDescent="0.25">
      <c r="A29" s="2"/>
      <c r="B29" s="2"/>
      <c r="C29" s="55">
        <f>SUM(877/505)</f>
        <v>1.7366336633663366</v>
      </c>
      <c r="D29" s="21"/>
      <c r="E29" s="2"/>
      <c r="F29" s="21"/>
      <c r="G29" s="2"/>
      <c r="H29" s="21"/>
      <c r="I29" s="2"/>
      <c r="J29" s="21"/>
      <c r="K29" s="2"/>
      <c r="L29" s="2"/>
      <c r="M29" s="2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customFormat="1" hidden="1" x14ac:dyDescent="0.25">
      <c r="A30" s="2"/>
      <c r="B30" s="2"/>
      <c r="C30" s="54">
        <f>SUM(781/190)</f>
        <v>4.1105263157894738</v>
      </c>
      <c r="D30" s="21"/>
      <c r="E30" s="2"/>
      <c r="F30" s="21"/>
      <c r="G30" s="2"/>
      <c r="H30" s="21"/>
      <c r="I30" s="2"/>
      <c r="J30" s="21"/>
      <c r="K30" s="2"/>
      <c r="L30" s="2"/>
      <c r="M30" s="2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customFormat="1" hidden="1" x14ac:dyDescent="0.25">
      <c r="A31" s="2"/>
      <c r="B31" s="55" t="s">
        <v>16</v>
      </c>
      <c r="C31" s="55"/>
      <c r="D31" s="21"/>
      <c r="E31" s="2"/>
      <c r="F31" s="21"/>
      <c r="G31" s="2"/>
      <c r="H31" s="21"/>
      <c r="I31" s="2"/>
      <c r="J31" s="21"/>
      <c r="K31" s="2"/>
      <c r="L31" s="2"/>
      <c r="M31" s="2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customFormat="1" hidden="1" x14ac:dyDescent="0.25">
      <c r="A32" s="2"/>
      <c r="B32" s="58" t="s">
        <v>20</v>
      </c>
      <c r="C32" s="58"/>
      <c r="D32" s="21"/>
      <c r="E32" s="2"/>
      <c r="F32" s="21"/>
      <c r="G32" s="2"/>
      <c r="H32" s="21"/>
      <c r="I32" s="2"/>
      <c r="J32" s="21"/>
      <c r="K32" s="2"/>
      <c r="L32" s="2"/>
      <c r="M32" s="2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customFormat="1" hidden="1" x14ac:dyDescent="0.25">
      <c r="A33" s="2"/>
      <c r="B33" s="56" t="s">
        <v>17</v>
      </c>
      <c r="C33" s="56"/>
      <c r="D33" s="21"/>
      <c r="E33" s="2"/>
      <c r="F33" s="21"/>
      <c r="G33" s="2"/>
      <c r="H33" s="21"/>
      <c r="I33" s="2"/>
      <c r="J33" s="21"/>
      <c r="K33" s="2"/>
      <c r="L33" s="2"/>
      <c r="M33" s="2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customFormat="1" hidden="1" x14ac:dyDescent="0.25">
      <c r="B34" s="59" t="s">
        <v>21</v>
      </c>
      <c r="C34" s="59"/>
      <c r="D34" s="21"/>
      <c r="E34" s="2"/>
      <c r="F34" s="21"/>
      <c r="G34" s="2"/>
      <c r="H34" s="21"/>
      <c r="I34" s="2"/>
      <c r="J34" s="21"/>
      <c r="K34" s="2"/>
      <c r="L34" s="2"/>
      <c r="M34" s="21"/>
    </row>
    <row r="35" spans="1:27" customFormat="1" hidden="1" x14ac:dyDescent="0.25">
      <c r="B35" s="57" t="s">
        <v>15</v>
      </c>
      <c r="C35" s="57"/>
      <c r="D35" s="21"/>
      <c r="E35" s="2"/>
      <c r="F35" s="21"/>
      <c r="G35" s="2"/>
      <c r="H35" s="21"/>
      <c r="I35" s="2"/>
      <c r="J35" s="21"/>
      <c r="K35" s="2"/>
      <c r="L35" s="2"/>
      <c r="M35" s="21"/>
    </row>
  </sheetData>
  <mergeCells count="7">
    <mergeCell ref="A6:A7"/>
    <mergeCell ref="C1:L3"/>
    <mergeCell ref="N1:Q3"/>
    <mergeCell ref="S1:X3"/>
    <mergeCell ref="A5:B5"/>
    <mergeCell ref="S5:V5"/>
    <mergeCell ref="W5:X5"/>
  </mergeCells>
  <conditionalFormatting sqref="A1">
    <cfRule type="cellIs" dxfId="1165" priority="170" stopIfTrue="1" operator="equal">
      <formula>"Kids"</formula>
    </cfRule>
    <cfRule type="cellIs" dxfId="1164" priority="166" stopIfTrue="1" operator="equal">
      <formula>"Protection"</formula>
    </cfRule>
    <cfRule type="cellIs" dxfId="1163" priority="167" stopIfTrue="1" operator="equal">
      <formula>"Convicted"</formula>
    </cfRule>
    <cfRule type="cellIs" dxfId="1162" priority="168" stopIfTrue="1" operator="equal">
      <formula>"C Remand"</formula>
    </cfRule>
    <cfRule type="cellIs" priority="169" stopIfTrue="1" operator="equal">
      <formula>"E Kids"</formula>
    </cfRule>
    <cfRule type="cellIs" dxfId="1161" priority="171" stopIfTrue="1" operator="equal">
      <formula>"Convicted"</formula>
    </cfRule>
    <cfRule type="cellIs" dxfId="1160" priority="172" stopIfTrue="1" operator="equal">
      <formula>"Protection"</formula>
    </cfRule>
    <cfRule type="cellIs" dxfId="1159" priority="173" stopIfTrue="1" operator="equal">
      <formula>"A / B &amp; D Remand"</formula>
    </cfRule>
    <cfRule type="cellIs" dxfId="1158" priority="174" stopIfTrue="1" operator="equal">
      <formula>"C Remand "</formula>
    </cfRule>
    <cfRule type="cellIs" dxfId="1157" priority="165" stopIfTrue="1" operator="equal">
      <formula>"A / B &amp; D Remand"</formula>
    </cfRule>
  </conditionalFormatting>
  <conditionalFormatting sqref="A5:A6 B6:B19">
    <cfRule type="expression" dxfId="1156" priority="100" stopIfTrue="1">
      <formula>NOT(ISERROR(SEARCH("E/DSL",A5)))</formula>
    </cfRule>
  </conditionalFormatting>
  <conditionalFormatting sqref="A4:XFD1048576 A1">
    <cfRule type="cellIs" dxfId="1155" priority="96" operator="equal">
      <formula>"convicted"</formula>
    </cfRule>
    <cfRule type="cellIs" dxfId="1154" priority="95" operator="equal">
      <formula>"E Kids"</formula>
    </cfRule>
  </conditionalFormatting>
  <conditionalFormatting sqref="B31 G21">
    <cfRule type="cellIs" dxfId="1153" priority="374" stopIfTrue="1" operator="equal">
      <formula>"C Remand"</formula>
    </cfRule>
  </conditionalFormatting>
  <conditionalFormatting sqref="B31">
    <cfRule type="cellIs" dxfId="1152" priority="373" stopIfTrue="1" operator="equal">
      <formula>"Convicted"</formula>
    </cfRule>
    <cfRule type="cellIs" priority="375" stopIfTrue="1" operator="equal">
      <formula>"E Kids"</formula>
    </cfRule>
    <cfRule type="cellIs" dxfId="1151" priority="376" stopIfTrue="1" operator="equal">
      <formula>"Kids"</formula>
    </cfRule>
    <cfRule type="cellIs" dxfId="1150" priority="377" stopIfTrue="1" operator="equal">
      <formula>"Convicted"</formula>
    </cfRule>
    <cfRule type="cellIs" dxfId="1149" priority="379" stopIfTrue="1" operator="equal">
      <formula>"A / B &amp; D Remand"</formula>
    </cfRule>
    <cfRule type="cellIs" dxfId="1148" priority="380" stopIfTrue="1" operator="equal">
      <formula>"C Remand "</formula>
    </cfRule>
  </conditionalFormatting>
  <conditionalFormatting sqref="B31:B32">
    <cfRule type="cellIs" dxfId="1147" priority="378" stopIfTrue="1" operator="equal">
      <formula>"Protection"</formula>
    </cfRule>
  </conditionalFormatting>
  <conditionalFormatting sqref="B32">
    <cfRule type="cellIs" dxfId="1146" priority="384" stopIfTrue="1" operator="equal">
      <formula>"Kids"</formula>
    </cfRule>
    <cfRule type="cellIs" dxfId="1145" priority="387" stopIfTrue="1" operator="equal">
      <formula>"A / B &amp; D Remand"</formula>
    </cfRule>
    <cfRule type="cellIs" dxfId="1144" priority="381" stopIfTrue="1" operator="equal">
      <formula>"Convicted"</formula>
    </cfRule>
    <cfRule type="cellIs" dxfId="1143" priority="382" stopIfTrue="1" operator="equal">
      <formula>"C Remand"</formula>
    </cfRule>
    <cfRule type="cellIs" priority="383" stopIfTrue="1" operator="equal">
      <formula>"E Kids"</formula>
    </cfRule>
    <cfRule type="cellIs" dxfId="1142" priority="385" stopIfTrue="1" operator="equal">
      <formula>"Convicted"</formula>
    </cfRule>
    <cfRule type="cellIs" dxfId="1141" priority="388" stopIfTrue="1" operator="equal">
      <formula>"C Remand "</formula>
    </cfRule>
  </conditionalFormatting>
  <conditionalFormatting sqref="B32:B33">
    <cfRule type="cellIs" dxfId="1140" priority="386" stopIfTrue="1" operator="equal">
      <formula>"Protection"</formula>
    </cfRule>
  </conditionalFormatting>
  <conditionalFormatting sqref="B33">
    <cfRule type="cellIs" dxfId="1139" priority="389" stopIfTrue="1" operator="equal">
      <formula>"Convicted"</formula>
    </cfRule>
    <cfRule type="cellIs" dxfId="1138" priority="390" stopIfTrue="1" operator="equal">
      <formula>"C Remand"</formula>
    </cfRule>
    <cfRule type="cellIs" dxfId="1137" priority="396" stopIfTrue="1" operator="equal">
      <formula>"C Remand "</formula>
    </cfRule>
    <cfRule type="cellIs" dxfId="1136" priority="395" stopIfTrue="1" operator="equal">
      <formula>"A / B &amp; D Remand"</formula>
    </cfRule>
    <cfRule type="cellIs" dxfId="1135" priority="393" stopIfTrue="1" operator="equal">
      <formula>"Convicted"</formula>
    </cfRule>
    <cfRule type="cellIs" dxfId="1134" priority="392" stopIfTrue="1" operator="equal">
      <formula>"Kids"</formula>
    </cfRule>
    <cfRule type="cellIs" priority="391" stopIfTrue="1" operator="equal">
      <formula>"E Kids"</formula>
    </cfRule>
  </conditionalFormatting>
  <conditionalFormatting sqref="B33:B34">
    <cfRule type="cellIs" dxfId="1133" priority="394" stopIfTrue="1" operator="equal">
      <formula>"Protection"</formula>
    </cfRule>
  </conditionalFormatting>
  <conditionalFormatting sqref="B34">
    <cfRule type="cellIs" dxfId="1132" priority="404" stopIfTrue="1" operator="equal">
      <formula>"C Remand "</formula>
    </cfRule>
    <cfRule type="cellIs" dxfId="1131" priority="403" stopIfTrue="1" operator="equal">
      <formula>"A / B &amp; D Remand"</formula>
    </cfRule>
    <cfRule type="cellIs" dxfId="1130" priority="401" stopIfTrue="1" operator="equal">
      <formula>"Convicted"</formula>
    </cfRule>
    <cfRule type="cellIs" dxfId="1129" priority="400" stopIfTrue="1" operator="equal">
      <formula>"Kids"</formula>
    </cfRule>
    <cfRule type="cellIs" priority="399" stopIfTrue="1" operator="equal">
      <formula>"E Kids"</formula>
    </cfRule>
    <cfRule type="cellIs" dxfId="1128" priority="398" stopIfTrue="1" operator="equal">
      <formula>"C Remand"</formula>
    </cfRule>
    <cfRule type="cellIs" dxfId="1127" priority="397" stopIfTrue="1" operator="equal">
      <formula>"Convicted"</formula>
    </cfRule>
  </conditionalFormatting>
  <conditionalFormatting sqref="B34:B35">
    <cfRule type="cellIs" dxfId="1126" priority="402" stopIfTrue="1" operator="equal">
      <formula>"Protection"</formula>
    </cfRule>
  </conditionalFormatting>
  <conditionalFormatting sqref="B35 I12">
    <cfRule type="cellIs" dxfId="1125" priority="410" stopIfTrue="1" operator="equal">
      <formula>"Protection"</formula>
    </cfRule>
  </conditionalFormatting>
  <conditionalFormatting sqref="B35">
    <cfRule type="cellIs" dxfId="1124" priority="412" stopIfTrue="1" operator="equal">
      <formula>"C Remand "</formula>
    </cfRule>
    <cfRule type="cellIs" dxfId="1123" priority="411" stopIfTrue="1" operator="equal">
      <formula>"A / B &amp; D Remand"</formula>
    </cfRule>
    <cfRule type="cellIs" dxfId="1122" priority="409" stopIfTrue="1" operator="equal">
      <formula>"Convicted"</formula>
    </cfRule>
    <cfRule type="cellIs" dxfId="1121" priority="408" stopIfTrue="1" operator="equal">
      <formula>"Kids"</formula>
    </cfRule>
    <cfRule type="cellIs" priority="407" stopIfTrue="1" operator="equal">
      <formula>"E Kids"</formula>
    </cfRule>
    <cfRule type="cellIs" dxfId="1120" priority="406" stopIfTrue="1" operator="equal">
      <formula>"C Remand"</formula>
    </cfRule>
    <cfRule type="cellIs" dxfId="1119" priority="405" stopIfTrue="1" operator="equal">
      <formula>"Convicted"</formula>
    </cfRule>
  </conditionalFormatting>
  <conditionalFormatting sqref="C1">
    <cfRule type="cellIs" dxfId="1118" priority="85" stopIfTrue="1" operator="equal">
      <formula>"A / B &amp; D Remand"</formula>
    </cfRule>
    <cfRule type="cellIs" dxfId="1117" priority="86" stopIfTrue="1" operator="equal">
      <formula>"Protection"</formula>
    </cfRule>
    <cfRule type="cellIs" dxfId="1116" priority="87" stopIfTrue="1" operator="equal">
      <formula>"Convicted"</formula>
    </cfRule>
    <cfRule type="cellIs" dxfId="1115" priority="88" stopIfTrue="1" operator="equal">
      <formula>"C Remand"</formula>
    </cfRule>
    <cfRule type="cellIs" priority="89" stopIfTrue="1" operator="equal">
      <formula>"E Kids"</formula>
    </cfRule>
    <cfRule type="cellIs" dxfId="1114" priority="90" stopIfTrue="1" operator="equal">
      <formula>"Kids"</formula>
    </cfRule>
    <cfRule type="cellIs" dxfId="1113" priority="92" stopIfTrue="1" operator="equal">
      <formula>"Protection"</formula>
    </cfRule>
    <cfRule type="cellIs" dxfId="1112" priority="93" stopIfTrue="1" operator="equal">
      <formula>"A / B &amp; D Remand"</formula>
    </cfRule>
    <cfRule type="cellIs" dxfId="1111" priority="94" stopIfTrue="1" operator="equal">
      <formula>"C Remand "</formula>
    </cfRule>
    <cfRule type="cellIs" dxfId="1110" priority="91" stopIfTrue="1" operator="equal">
      <formula>"Convicted"</formula>
    </cfRule>
  </conditionalFormatting>
  <conditionalFormatting sqref="C5">
    <cfRule type="cellIs" dxfId="1109" priority="182" stopIfTrue="1" operator="equal">
      <formula>"Protection"</formula>
    </cfRule>
    <cfRule type="cellIs" dxfId="1108" priority="181" stopIfTrue="1" operator="equal">
      <formula>"Convicted"</formula>
    </cfRule>
    <cfRule type="cellIs" dxfId="1107" priority="180" stopIfTrue="1" operator="equal">
      <formula>"Kids"</formula>
    </cfRule>
    <cfRule type="cellIs" priority="179" stopIfTrue="1" operator="equal">
      <formula>"E Kids"</formula>
    </cfRule>
    <cfRule type="cellIs" dxfId="1106" priority="178" stopIfTrue="1" operator="equal">
      <formula>"C Remand"</formula>
    </cfRule>
    <cfRule type="cellIs" dxfId="1105" priority="177" stopIfTrue="1" operator="equal">
      <formula>"Convicted"</formula>
    </cfRule>
    <cfRule type="cellIs" dxfId="1104" priority="176" stopIfTrue="1" operator="equal">
      <formula>"Protection"</formula>
    </cfRule>
    <cfRule type="cellIs" dxfId="1103" priority="175" stopIfTrue="1" operator="equal">
      <formula>"A / B &amp; D Remand"</formula>
    </cfRule>
    <cfRule type="expression" dxfId="1102" priority="185" stopIfTrue="1">
      <formula>NOT(ISERROR(SEARCH("E/DSL",C5)))</formula>
    </cfRule>
    <cfRule type="cellIs" dxfId="1101" priority="184" stopIfTrue="1" operator="equal">
      <formula>"C Remand "</formula>
    </cfRule>
  </conditionalFormatting>
  <conditionalFormatting sqref="C5:C6">
    <cfRule type="cellIs" dxfId="1100" priority="183" stopIfTrue="1" operator="equal">
      <formula>"A / B &amp; D Remand"</formula>
    </cfRule>
  </conditionalFormatting>
  <conditionalFormatting sqref="C6">
    <cfRule type="cellIs" dxfId="1099" priority="195" stopIfTrue="1" operator="equal">
      <formula>"A / B &amp; D Remand"</formula>
    </cfRule>
    <cfRule type="cellIs" dxfId="1098" priority="196" stopIfTrue="1" operator="equal">
      <formula>"C Remand "</formula>
    </cfRule>
    <cfRule type="expression" dxfId="1097" priority="197" stopIfTrue="1">
      <formula>NOT(ISERROR(SEARCH("E/DSL",C6)))</formula>
    </cfRule>
    <cfRule type="cellIs" dxfId="1096" priority="188" stopIfTrue="1" operator="equal">
      <formula>"Protection"</formula>
    </cfRule>
    <cfRule type="cellIs" dxfId="1095" priority="189" stopIfTrue="1" operator="equal">
      <formula>"Convicted"</formula>
    </cfRule>
    <cfRule type="cellIs" priority="191" stopIfTrue="1" operator="equal">
      <formula>"E Kids"</formula>
    </cfRule>
    <cfRule type="cellIs" dxfId="1094" priority="190" stopIfTrue="1" operator="equal">
      <formula>"C Remand"</formula>
    </cfRule>
    <cfRule type="cellIs" dxfId="1093" priority="192" stopIfTrue="1" operator="equal">
      <formula>"Kids"</formula>
    </cfRule>
    <cfRule type="cellIs" dxfId="1092" priority="193" stopIfTrue="1" operator="equal">
      <formula>"Convicted"</formula>
    </cfRule>
  </conditionalFormatting>
  <conditionalFormatting sqref="C6:C7">
    <cfRule type="cellIs" dxfId="1091" priority="194" stopIfTrue="1" operator="equal">
      <formula>"Protection"</formula>
    </cfRule>
  </conditionalFormatting>
  <conditionalFormatting sqref="C7">
    <cfRule type="cellIs" dxfId="1090" priority="199" stopIfTrue="1" operator="equal">
      <formula>"Convicted"</formula>
    </cfRule>
    <cfRule type="cellIs" dxfId="1089" priority="200" stopIfTrue="1" operator="equal">
      <formula>"C Remand"</formula>
    </cfRule>
    <cfRule type="cellIs" dxfId="1088" priority="202" stopIfTrue="1" operator="equal">
      <formula>"Kids"</formula>
    </cfRule>
    <cfRule type="cellIs" dxfId="1087" priority="203" stopIfTrue="1" operator="equal">
      <formula>"Convicted"</formula>
    </cfRule>
    <cfRule type="cellIs" dxfId="1086" priority="205" stopIfTrue="1" operator="equal">
      <formula>"A / B &amp; D Remand"</formula>
    </cfRule>
    <cfRule type="expression" dxfId="1085" priority="207" stopIfTrue="1">
      <formula>NOT(ISERROR(SEARCH("E/DSL",C7)))</formula>
    </cfRule>
    <cfRule type="cellIs" dxfId="1084" priority="204" stopIfTrue="1" operator="equal">
      <formula>"Protection"</formula>
    </cfRule>
    <cfRule type="cellIs" dxfId="1083" priority="206" stopIfTrue="1" operator="equal">
      <formula>"C Remand "</formula>
    </cfRule>
  </conditionalFormatting>
  <conditionalFormatting sqref="C7:C11 G8:G12 I8:I12 K8:K12 I14:I18 C15:C18 G15:G18 K15:K18">
    <cfRule type="cellIs" dxfId="1082" priority="114" stopIfTrue="1" operator="equal">
      <formula>"A / B &amp; D Remand"</formula>
    </cfRule>
  </conditionalFormatting>
  <conditionalFormatting sqref="C8 G8 I8 K8 C15 G15 I15 K15">
    <cfRule type="cellIs" dxfId="1081" priority="113" stopIfTrue="1" operator="equal">
      <formula>"Protection"</formula>
    </cfRule>
    <cfRule type="cellIs" dxfId="1080" priority="112" stopIfTrue="1" operator="equal">
      <formula>"Convicted"</formula>
    </cfRule>
    <cfRule type="cellIs" dxfId="1079" priority="109" stopIfTrue="1" operator="equal">
      <formula>"Convicted"</formula>
    </cfRule>
    <cfRule type="cellIs" dxfId="1078" priority="108" stopIfTrue="1" operator="equal">
      <formula>"C Remand"</formula>
    </cfRule>
    <cfRule type="cellIs" dxfId="1077" priority="107" stopIfTrue="1" operator="equal">
      <formula>"Convicted"</formula>
    </cfRule>
    <cfRule type="cellIs" dxfId="1076" priority="115" stopIfTrue="1" operator="equal">
      <formula>"C Remand "</formula>
    </cfRule>
  </conditionalFormatting>
  <conditionalFormatting sqref="C8 G8 I8 K8 G15 I15 K15 C15">
    <cfRule type="cellIs" dxfId="1075" priority="106" stopIfTrue="1" operator="equal">
      <formula>"Protection"</formula>
    </cfRule>
  </conditionalFormatting>
  <conditionalFormatting sqref="C8 G8 I8 K8 G15 I15 K15">
    <cfRule type="cellIs" dxfId="1074" priority="105" stopIfTrue="1" operator="equal">
      <formula>"A / B &amp; D Remand"</formula>
    </cfRule>
  </conditionalFormatting>
  <conditionalFormatting sqref="C9:C11 F9:G12 I9:I12 K9:K12 C16:C18 G16:G18 I16:I18 K16:K18">
    <cfRule type="cellIs" dxfId="1073" priority="121" stopIfTrue="1" operator="equal">
      <formula>"Kids"</formula>
    </cfRule>
    <cfRule type="cellIs" dxfId="1072" priority="122" stopIfTrue="1" operator="equal">
      <formula>"Convicted"</formula>
    </cfRule>
  </conditionalFormatting>
  <conditionalFormatting sqref="C9:C11 F9:G12 I9:I12 K9:K12 C16:C18 G16:G18 I16:I18 K16:Q18">
    <cfRule type="cellIs" priority="120" stopIfTrue="1" operator="equal">
      <formula>"E Kids"</formula>
    </cfRule>
  </conditionalFormatting>
  <conditionalFormatting sqref="C9:C11 G9:G12 I9:I12 K9:K12 C16:C18 G16:G18 I16:I18 K16:K18">
    <cfRule type="cellIs" dxfId="1071" priority="117" stopIfTrue="1" operator="equal">
      <formula>"Convicted"</formula>
    </cfRule>
    <cfRule type="cellIs" dxfId="1070" priority="118" stopIfTrue="1" operator="equal">
      <formula>"C Remand"</formula>
    </cfRule>
    <cfRule type="cellIs" dxfId="1069" priority="119" stopIfTrue="1" operator="equal">
      <formula>"Convicted"</formula>
    </cfRule>
    <cfRule type="cellIs" dxfId="1068" priority="123" stopIfTrue="1" operator="equal">
      <formula>"Protection"</formula>
    </cfRule>
    <cfRule type="cellIs" dxfId="1067" priority="125" stopIfTrue="1" operator="equal">
      <formula>"C Remand "</formula>
    </cfRule>
    <cfRule type="cellIs" dxfId="1066" priority="116" stopIfTrue="1" operator="equal">
      <formula>"Protection"</formula>
    </cfRule>
  </conditionalFormatting>
  <conditionalFormatting sqref="C9:C12 G9:G12 I9:I12 K9:K12 C16:C19 G16:G19 I16:I19 K16:K19">
    <cfRule type="cellIs" dxfId="1065" priority="124" stopIfTrue="1" operator="equal">
      <formula>"A / B &amp; D Remand"</formula>
    </cfRule>
  </conditionalFormatting>
  <conditionalFormatting sqref="C12 G12 K12">
    <cfRule type="cellIs" dxfId="1064" priority="129" stopIfTrue="1" operator="equal">
      <formula>"Convicted"</formula>
    </cfRule>
    <cfRule type="cellIs" dxfId="1063" priority="131" stopIfTrue="1" operator="equal">
      <formula>"Kids"</formula>
    </cfRule>
    <cfRule type="cellIs" dxfId="1062" priority="132" stopIfTrue="1" operator="equal">
      <formula>"Convicted"</formula>
    </cfRule>
    <cfRule type="cellIs" dxfId="1061" priority="135" stopIfTrue="1" operator="equal">
      <formula>"C Remand "</formula>
    </cfRule>
    <cfRule type="cellIs" dxfId="1060" priority="133" stopIfTrue="1" operator="equal">
      <formula>"Protection"</formula>
    </cfRule>
    <cfRule type="cellIs" dxfId="1059" priority="127" stopIfTrue="1" operator="equal">
      <formula>"Convicted"</formula>
    </cfRule>
    <cfRule type="cellIs" dxfId="1058" priority="128" stopIfTrue="1" operator="equal">
      <formula>"C Remand"</formula>
    </cfRule>
    <cfRule type="cellIs" priority="130" stopIfTrue="1" operator="equal">
      <formula>"E Kids"</formula>
    </cfRule>
  </conditionalFormatting>
  <conditionalFormatting sqref="C12:C13 G12:G14 K12:K14">
    <cfRule type="cellIs" dxfId="1057" priority="134" stopIfTrue="1" operator="equal">
      <formula>"A / B &amp; D Remand"</formula>
    </cfRule>
  </conditionalFormatting>
  <conditionalFormatting sqref="C13">
    <cfRule type="cellIs" dxfId="1056" priority="145" stopIfTrue="1" operator="equal">
      <formula>"C Remand "</formula>
    </cfRule>
    <cfRule type="cellIs" dxfId="1055" priority="136" stopIfTrue="1" operator="equal">
      <formula>"Protection"</formula>
    </cfRule>
    <cfRule type="cellIs" dxfId="1054" priority="137" stopIfTrue="1" operator="equal">
      <formula>"Convicted"</formula>
    </cfRule>
    <cfRule type="cellIs" dxfId="1053" priority="138" stopIfTrue="1" operator="equal">
      <formula>"C Remand"</formula>
    </cfRule>
    <cfRule type="cellIs" dxfId="1052" priority="141" stopIfTrue="1" operator="equal">
      <formula>"Kids"</formula>
    </cfRule>
    <cfRule type="cellIs" dxfId="1051" priority="139" stopIfTrue="1" operator="equal">
      <formula>"Convicted"</formula>
    </cfRule>
    <cfRule type="cellIs" priority="140" stopIfTrue="1" operator="equal">
      <formula>"E Kids"</formula>
    </cfRule>
    <cfRule type="cellIs" dxfId="1050" priority="142" stopIfTrue="1" operator="equal">
      <formula>"Convicted"</formula>
    </cfRule>
    <cfRule type="cellIs" dxfId="1049" priority="144" stopIfTrue="1" operator="equal">
      <formula>"A / B &amp; D Remand"</formula>
    </cfRule>
  </conditionalFormatting>
  <conditionalFormatting sqref="C13:C14">
    <cfRule type="cellIs" dxfId="1048" priority="143" stopIfTrue="1" operator="equal">
      <formula>"Protection"</formula>
    </cfRule>
  </conditionalFormatting>
  <conditionalFormatting sqref="C14">
    <cfRule type="cellIs" priority="149" stopIfTrue="1" operator="equal">
      <formula>"E Kids"</formula>
    </cfRule>
    <cfRule type="cellIs" dxfId="1047" priority="150" stopIfTrue="1" operator="equal">
      <formula>"Kids"</formula>
    </cfRule>
    <cfRule type="cellIs" dxfId="1046" priority="151" stopIfTrue="1" operator="equal">
      <formula>"Convicted"</formula>
    </cfRule>
    <cfRule type="cellIs" dxfId="1045" priority="152" stopIfTrue="1" operator="equal">
      <formula>"Protection"</formula>
    </cfRule>
    <cfRule type="cellIs" dxfId="1044" priority="153" stopIfTrue="1" operator="equal">
      <formula>"A / B &amp; D Remand"</formula>
    </cfRule>
    <cfRule type="cellIs" dxfId="1043" priority="154" stopIfTrue="1" operator="equal">
      <formula>"C Remand "</formula>
    </cfRule>
    <cfRule type="cellIs" dxfId="1042" priority="146" stopIfTrue="1" operator="equal">
      <formula>"Convicted"</formula>
    </cfRule>
    <cfRule type="cellIs" dxfId="1041" priority="147" stopIfTrue="1" operator="equal">
      <formula>"C Remand"</formula>
    </cfRule>
    <cfRule type="cellIs" dxfId="1040" priority="148" stopIfTrue="1" operator="equal">
      <formula>"Convicted"</formula>
    </cfRule>
  </conditionalFormatting>
  <conditionalFormatting sqref="C14:C15">
    <cfRule type="cellIs" dxfId="1039" priority="104" stopIfTrue="1" operator="equal">
      <formula>"A / B &amp; D Remand"</formula>
    </cfRule>
  </conditionalFormatting>
  <conditionalFormatting sqref="C19 G19 I19 K19">
    <cfRule type="cellIs" dxfId="1038" priority="162" stopIfTrue="1" operator="equal">
      <formula>"Protection"</formula>
    </cfRule>
    <cfRule type="cellIs" dxfId="1037" priority="161" stopIfTrue="1" operator="equal">
      <formula>"Convicted"</formula>
    </cfRule>
    <cfRule type="cellIs" dxfId="1036" priority="164" stopIfTrue="1" operator="equal">
      <formula>"C Remand "</formula>
    </cfRule>
    <cfRule type="cellIs" dxfId="1035" priority="155" stopIfTrue="1" operator="equal">
      <formula>"Protection"</formula>
    </cfRule>
    <cfRule type="cellIs" dxfId="1034" priority="156" stopIfTrue="1" operator="equal">
      <formula>"Convicted"</formula>
    </cfRule>
    <cfRule type="cellIs" dxfId="1033" priority="157" stopIfTrue="1" operator="equal">
      <formula>"C Remand"</formula>
    </cfRule>
    <cfRule type="cellIs" dxfId="1032" priority="158" stopIfTrue="1" operator="equal">
      <formula>"Convicted"</formula>
    </cfRule>
  </conditionalFormatting>
  <conditionalFormatting sqref="C19 G19:G20 I19:I20 K19:L20">
    <cfRule type="cellIs" priority="159" stopIfTrue="1" operator="equal">
      <formula>"E Kids"</formula>
    </cfRule>
    <cfRule type="cellIs" dxfId="1031" priority="160" stopIfTrue="1" operator="equal">
      <formula>"Kids"</formula>
    </cfRule>
  </conditionalFormatting>
  <conditionalFormatting sqref="C20 C25:C26 C36:C1048576">
    <cfRule type="cellIs" dxfId="1030" priority="245" stopIfTrue="1" operator="equal">
      <formula>"Convicted"</formula>
    </cfRule>
    <cfRule type="cellIs" dxfId="1029" priority="246" stopIfTrue="1" operator="equal">
      <formula>"C Remand"</formula>
    </cfRule>
    <cfRule type="cellIs" priority="247" stopIfTrue="1" operator="equal">
      <formula>"E Kids"</formula>
    </cfRule>
    <cfRule type="cellIs" dxfId="1028" priority="249" stopIfTrue="1" operator="equal">
      <formula>"Convicted"</formula>
    </cfRule>
    <cfRule type="cellIs" dxfId="1027" priority="244" stopIfTrue="1" operator="equal">
      <formula>"Protection"</formula>
    </cfRule>
    <cfRule type="cellIs" dxfId="1026" priority="251" stopIfTrue="1" operator="equal">
      <formula>"A / B &amp; D Remand"</formula>
    </cfRule>
    <cfRule type="cellIs" dxfId="1025" priority="248" stopIfTrue="1" operator="equal">
      <formula>"Kids"</formula>
    </cfRule>
    <cfRule type="cellIs" dxfId="1024" priority="252" stopIfTrue="1" operator="equal">
      <formula>"C Remand "</formula>
    </cfRule>
  </conditionalFormatting>
  <conditionalFormatting sqref="C20:C21 C25:C26 C35:C1048576 C30">
    <cfRule type="cellIs" dxfId="1023" priority="250" stopIfTrue="1" operator="equal">
      <formula>"Protection"</formula>
    </cfRule>
  </conditionalFormatting>
  <conditionalFormatting sqref="C21 C30">
    <cfRule type="cellIs" dxfId="1022" priority="256" stopIfTrue="1" operator="equal">
      <formula>"Kids"</formula>
    </cfRule>
    <cfRule type="cellIs" dxfId="1021" priority="259" stopIfTrue="1" operator="equal">
      <formula>"A / B &amp; D Remand"</formula>
    </cfRule>
    <cfRule type="cellIs" dxfId="1020" priority="257" stopIfTrue="1" operator="equal">
      <formula>"Convicted"</formula>
    </cfRule>
    <cfRule type="cellIs" dxfId="1019" priority="253" stopIfTrue="1" operator="equal">
      <formula>"Convicted"</formula>
    </cfRule>
    <cfRule type="cellIs" dxfId="1018" priority="260" stopIfTrue="1" operator="equal">
      <formula>"C Remand "</formula>
    </cfRule>
    <cfRule type="cellIs" priority="255" stopIfTrue="1" operator="equal">
      <formula>"E Kids"</formula>
    </cfRule>
    <cfRule type="cellIs" dxfId="1017" priority="254" stopIfTrue="1" operator="equal">
      <formula>"C Remand"</formula>
    </cfRule>
  </conditionalFormatting>
  <conditionalFormatting sqref="C21:C22 C29:C31">
    <cfRule type="cellIs" dxfId="1016" priority="258" stopIfTrue="1" operator="equal">
      <formula>"Protection"</formula>
    </cfRule>
  </conditionalFormatting>
  <conditionalFormatting sqref="C22 C29 C31 E20 L21:L24 E25:E1048576 G25:G1048576 I25:I1048576 K25:L1048576">
    <cfRule type="cellIs" priority="263" stopIfTrue="1" operator="equal">
      <formula>"E Kids"</formula>
    </cfRule>
  </conditionalFormatting>
  <conditionalFormatting sqref="C22 C29 C31">
    <cfRule type="cellIs" dxfId="1015" priority="262" stopIfTrue="1" operator="equal">
      <formula>"C Remand"</formula>
    </cfRule>
    <cfRule type="cellIs" dxfId="1014" priority="264" stopIfTrue="1" operator="equal">
      <formula>"Kids"</formula>
    </cfRule>
    <cfRule type="cellIs" dxfId="1013" priority="265" stopIfTrue="1" operator="equal">
      <formula>"Convicted"</formula>
    </cfRule>
    <cfRule type="cellIs" dxfId="1012" priority="267" stopIfTrue="1" operator="equal">
      <formula>"A / B &amp; D Remand"</formula>
    </cfRule>
    <cfRule type="cellIs" dxfId="1011" priority="268" stopIfTrue="1" operator="equal">
      <formula>"C Remand "</formula>
    </cfRule>
    <cfRule type="cellIs" dxfId="1010" priority="261" stopIfTrue="1" operator="equal">
      <formula>"Convicted"</formula>
    </cfRule>
  </conditionalFormatting>
  <conditionalFormatting sqref="C22:C23 C28:C29 C31 C33">
    <cfRule type="cellIs" dxfId="1009" priority="266" stopIfTrue="1" operator="equal">
      <formula>"Protection"</formula>
    </cfRule>
  </conditionalFormatting>
  <conditionalFormatting sqref="C23 C28 C33">
    <cfRule type="cellIs" dxfId="1008" priority="276" stopIfTrue="1" operator="equal">
      <formula>"C Remand "</formula>
    </cfRule>
    <cfRule type="cellIs" dxfId="1007" priority="269" stopIfTrue="1" operator="equal">
      <formula>"Convicted"</formula>
    </cfRule>
    <cfRule type="cellIs" dxfId="1006" priority="272" stopIfTrue="1" operator="equal">
      <formula>"Kids"</formula>
    </cfRule>
    <cfRule type="cellIs" dxfId="1005" priority="270" stopIfTrue="1" operator="equal">
      <formula>"C Remand"</formula>
    </cfRule>
    <cfRule type="cellIs" priority="271" stopIfTrue="1" operator="equal">
      <formula>"E Kids"</formula>
    </cfRule>
    <cfRule type="cellIs" dxfId="1004" priority="273" stopIfTrue="1" operator="equal">
      <formula>"Convicted"</formula>
    </cfRule>
    <cfRule type="cellIs" dxfId="1003" priority="275" stopIfTrue="1" operator="equal">
      <formula>"A / B &amp; D Remand"</formula>
    </cfRule>
  </conditionalFormatting>
  <conditionalFormatting sqref="C23:C24 C27:C28 C32:C33">
    <cfRule type="cellIs" dxfId="1002" priority="274" stopIfTrue="1" operator="equal">
      <formula>"Protection"</formula>
    </cfRule>
  </conditionalFormatting>
  <conditionalFormatting sqref="C24 C27 C34:C35">
    <cfRule type="cellIs" dxfId="1001" priority="282" stopIfTrue="1" operator="equal">
      <formula>"Protection"</formula>
    </cfRule>
  </conditionalFormatting>
  <conditionalFormatting sqref="C24 C27 C35">
    <cfRule type="cellIs" dxfId="1000" priority="278" stopIfTrue="1" operator="equal">
      <formula>"C Remand"</formula>
    </cfRule>
    <cfRule type="cellIs" dxfId="999" priority="283" stopIfTrue="1" operator="equal">
      <formula>"A / B &amp; D Remand"</formula>
    </cfRule>
    <cfRule type="cellIs" dxfId="998" priority="277" stopIfTrue="1" operator="equal">
      <formula>"Convicted"</formula>
    </cfRule>
    <cfRule type="cellIs" dxfId="997" priority="281" stopIfTrue="1" operator="equal">
      <formula>"Convicted"</formula>
    </cfRule>
    <cfRule type="cellIs" dxfId="996" priority="280" stopIfTrue="1" operator="equal">
      <formula>"Kids"</formula>
    </cfRule>
    <cfRule type="cellIs" priority="279" stopIfTrue="1" operator="equal">
      <formula>"E Kids"</formula>
    </cfRule>
    <cfRule type="cellIs" dxfId="995" priority="284" stopIfTrue="1" operator="equal">
      <formula>"C Remand "</formula>
    </cfRule>
  </conditionalFormatting>
  <conditionalFormatting sqref="C32 E20 L21:L24 E25:E1048576 G25:G1048576 I25:I1048576 K25:L1048576">
    <cfRule type="cellIs" dxfId="994" priority="288" stopIfTrue="1" operator="equal">
      <formula>"Kids"</formula>
    </cfRule>
  </conditionalFormatting>
  <conditionalFormatting sqref="C32">
    <cfRule type="cellIs" dxfId="993" priority="289" stopIfTrue="1" operator="equal">
      <formula>"Convicted"</formula>
    </cfRule>
    <cfRule type="cellIs" dxfId="992" priority="286" stopIfTrue="1" operator="equal">
      <formula>"C Remand"</formula>
    </cfRule>
    <cfRule type="cellIs" priority="287" stopIfTrue="1" operator="equal">
      <formula>"E Kids"</formula>
    </cfRule>
    <cfRule type="cellIs" dxfId="991" priority="290" stopIfTrue="1" operator="equal">
      <formula>"Protection"</formula>
    </cfRule>
    <cfRule type="cellIs" dxfId="990" priority="291" stopIfTrue="1" operator="equal">
      <formula>"A / B &amp; D Remand"</formula>
    </cfRule>
    <cfRule type="cellIs" dxfId="989" priority="292" stopIfTrue="1" operator="equal">
      <formula>"C Remand "</formula>
    </cfRule>
    <cfRule type="cellIs" dxfId="988" priority="285" stopIfTrue="1" operator="equal">
      <formula>"Convicted"</formula>
    </cfRule>
  </conditionalFormatting>
  <conditionalFormatting sqref="C34">
    <cfRule type="cellIs" dxfId="987" priority="299" stopIfTrue="1" operator="equal">
      <formula>"A / B &amp; D Remand"</formula>
    </cfRule>
    <cfRule type="cellIs" dxfId="986" priority="300" stopIfTrue="1" operator="equal">
      <formula>"C Remand "</formula>
    </cfRule>
    <cfRule type="cellIs" dxfId="985" priority="298" stopIfTrue="1" operator="equal">
      <formula>"Protection"</formula>
    </cfRule>
    <cfRule type="cellIs" dxfId="984" priority="297" stopIfTrue="1" operator="equal">
      <formula>"Convicted"</formula>
    </cfRule>
    <cfRule type="cellIs" dxfId="983" priority="296" stopIfTrue="1" operator="equal">
      <formula>"Kids"</formula>
    </cfRule>
    <cfRule type="cellIs" dxfId="982" priority="294" stopIfTrue="1" operator="equal">
      <formula>"C Remand"</formula>
    </cfRule>
    <cfRule type="cellIs" dxfId="981" priority="293" stopIfTrue="1" operator="equal">
      <formula>"Convicted"</formula>
    </cfRule>
  </conditionalFormatting>
  <conditionalFormatting sqref="C34:D34 D20:D33 F20:F1048576 D35:D1048576">
    <cfRule type="cellIs" priority="295" stopIfTrue="1" operator="equal">
      <formula>"E Kids"</formula>
    </cfRule>
  </conditionalFormatting>
  <conditionalFormatting sqref="C8:G8 I8 K8 C15 G15 I15 K15">
    <cfRule type="cellIs" dxfId="980" priority="111" stopIfTrue="1" operator="equal">
      <formula>"Kids"</formula>
    </cfRule>
    <cfRule type="cellIs" priority="110" stopIfTrue="1" operator="equal">
      <formula>"E Kids"</formula>
    </cfRule>
  </conditionalFormatting>
  <conditionalFormatting sqref="C7:L7">
    <cfRule type="cellIs" priority="201" stopIfTrue="1" operator="equal">
      <formula>"E Kids"</formula>
    </cfRule>
  </conditionalFormatting>
  <conditionalFormatting sqref="D8:D12 F8:F12 H15:H18 J15:J18 D15:F19">
    <cfRule type="cellIs" dxfId="979" priority="229" stopIfTrue="1" operator="equal">
      <formula>"A / B &amp; D Remand"</formula>
    </cfRule>
    <cfRule type="cellIs" dxfId="978" priority="230" stopIfTrue="1" operator="equal">
      <formula>"C Remand "</formula>
    </cfRule>
  </conditionalFormatting>
  <conditionalFormatting sqref="D8:D12 H15:H18 J15:J18 D15:F19 F8:F12">
    <cfRule type="cellIs" dxfId="977" priority="228" stopIfTrue="1" operator="equal">
      <formula>"Protection"</formula>
    </cfRule>
  </conditionalFormatting>
  <conditionalFormatting sqref="D9:D12 D15:F19 H15:H19 J15:J19">
    <cfRule type="cellIs" dxfId="976" priority="227" stopIfTrue="1" operator="equal">
      <formula>"Convicted"</formula>
    </cfRule>
  </conditionalFormatting>
  <conditionalFormatting sqref="D20:D1048576 F20:F1048576">
    <cfRule type="cellIs" dxfId="975" priority="301" stopIfTrue="1" operator="equal">
      <formula>"Kids"</formula>
    </cfRule>
  </conditionalFormatting>
  <conditionalFormatting sqref="D5:F5 H5 J5">
    <cfRule type="expression" dxfId="974" priority="214" stopIfTrue="1">
      <formula>NOT(ISERROR(SEARCH("E/DSL",D5)))</formula>
    </cfRule>
  </conditionalFormatting>
  <conditionalFormatting sqref="D5:F5 H5:H12 J5:J12">
    <cfRule type="cellIs" dxfId="973" priority="213" stopIfTrue="1" operator="equal">
      <formula>"C Remand "</formula>
    </cfRule>
    <cfRule type="cellIs" dxfId="972" priority="211" stopIfTrue="1" operator="equal">
      <formula>"Protection"</formula>
    </cfRule>
    <cfRule type="cellIs" dxfId="971" priority="212" stopIfTrue="1" operator="equal">
      <formula>"A / B &amp; D Remand"</formula>
    </cfRule>
  </conditionalFormatting>
  <conditionalFormatting sqref="D5:F8 H5:H12 J5:J12">
    <cfRule type="cellIs" dxfId="970" priority="210" stopIfTrue="1" operator="equal">
      <formula>"Convicted"</formula>
    </cfRule>
  </conditionalFormatting>
  <conditionalFormatting sqref="D13:F14 H13:H14 J13:J14 G14 I14 K14">
    <cfRule type="cellIs" dxfId="969" priority="443" stopIfTrue="1" operator="equal">
      <formula>"Protection"</formula>
    </cfRule>
    <cfRule type="cellIs" dxfId="968" priority="442" stopIfTrue="1" operator="equal">
      <formula>"Convicted"</formula>
    </cfRule>
  </conditionalFormatting>
  <conditionalFormatting sqref="D13:F14 H13:H14 J13:J14">
    <cfRule type="cellIs" dxfId="967" priority="447" stopIfTrue="1" operator="equal">
      <formula>"C Remand "</formula>
    </cfRule>
    <cfRule type="cellIs" dxfId="966" priority="446" stopIfTrue="1" operator="equal">
      <formula>"A / B &amp; D Remand"</formula>
    </cfRule>
  </conditionalFormatting>
  <conditionalFormatting sqref="D6:G7">
    <cfRule type="cellIs" dxfId="965" priority="221" stopIfTrue="1" operator="equal">
      <formula>"Protection"</formula>
    </cfRule>
    <cfRule type="cellIs" dxfId="964" priority="222" stopIfTrue="1" operator="equal">
      <formula>"A / B &amp; D Remand"</formula>
    </cfRule>
    <cfRule type="cellIs" dxfId="963" priority="223" stopIfTrue="1" operator="equal">
      <formula>"C Remand "</formula>
    </cfRule>
  </conditionalFormatting>
  <conditionalFormatting sqref="D5:L6">
    <cfRule type="cellIs" priority="198" stopIfTrue="1" operator="equal">
      <formula>"E Kids"</formula>
    </cfRule>
  </conditionalFormatting>
  <conditionalFormatting sqref="D5:L7">
    <cfRule type="cellIs" dxfId="962" priority="209" stopIfTrue="1" operator="equal">
      <formula>"Kids"</formula>
    </cfRule>
  </conditionalFormatting>
  <conditionalFormatting sqref="D6:L7 M5:S7">
    <cfRule type="expression" dxfId="961" priority="224" stopIfTrue="1">
      <formula>NOT(ISERROR(SEARCH("E/DSL",D5)))</formula>
    </cfRule>
  </conditionalFormatting>
  <conditionalFormatting sqref="D20:L20 F21:F24 D21:D1048576 E25:L1048576 L21:L24 H21:H24 J21:J24">
    <cfRule type="cellIs" dxfId="960" priority="302" stopIfTrue="1" operator="equal">
      <formula>"Convicted"</formula>
    </cfRule>
  </conditionalFormatting>
  <conditionalFormatting sqref="D13:M13">
    <cfRule type="cellIs" dxfId="959" priority="432" stopIfTrue="1" operator="equal">
      <formula>"Kids"</formula>
    </cfRule>
  </conditionalFormatting>
  <conditionalFormatting sqref="D14:M14 L8:Q12 L15:Q18">
    <cfRule type="cellIs" dxfId="958" priority="441" stopIfTrue="1" operator="equal">
      <formula>"Kids"</formula>
    </cfRule>
  </conditionalFormatting>
  <conditionalFormatting sqref="E8 G21">
    <cfRule type="cellIs" dxfId="957" priority="231" stopIfTrue="1" operator="equal">
      <formula>"Protection"</formula>
    </cfRule>
  </conditionalFormatting>
  <conditionalFormatting sqref="E8">
    <cfRule type="cellIs" dxfId="956" priority="64" stopIfTrue="1" operator="equal">
      <formula>"Protection"</formula>
    </cfRule>
    <cfRule type="cellIs" dxfId="955" priority="65" stopIfTrue="1" operator="equal">
      <formula>"Convicted"</formula>
    </cfRule>
    <cfRule type="cellIs" dxfId="954" priority="66" stopIfTrue="1" operator="equal">
      <formula>"C Remand"</formula>
    </cfRule>
    <cfRule type="cellIs" priority="68" stopIfTrue="1" operator="equal">
      <formula>"E Kids"</formula>
    </cfRule>
    <cfRule type="cellIs" dxfId="953" priority="69" stopIfTrue="1" operator="equal">
      <formula>"Kids"</formula>
    </cfRule>
    <cfRule type="cellIs" dxfId="952" priority="70" stopIfTrue="1" operator="equal">
      <formula>"Convicted"</formula>
    </cfRule>
    <cfRule type="cellIs" dxfId="951" priority="71" stopIfTrue="1" operator="equal">
      <formula>"Protection"</formula>
    </cfRule>
    <cfRule type="cellIs" dxfId="950" priority="72" stopIfTrue="1" operator="equal">
      <formula>"A / B &amp; D Remand"</formula>
    </cfRule>
    <cfRule type="cellIs" dxfId="949" priority="73" stopIfTrue="1" operator="equal">
      <formula>"C Remand "</formula>
    </cfRule>
    <cfRule type="cellIs" dxfId="948" priority="233" stopIfTrue="1" operator="equal">
      <formula>"C Remand "</formula>
    </cfRule>
    <cfRule type="cellIs" dxfId="947" priority="67" stopIfTrue="1" operator="equal">
      <formula>"Convicted"</formula>
    </cfRule>
    <cfRule type="cellIs" dxfId="946" priority="63" stopIfTrue="1" operator="equal">
      <formula>"A / B &amp; D Remand"</formula>
    </cfRule>
  </conditionalFormatting>
  <conditionalFormatting sqref="E8:E9">
    <cfRule type="cellIs" dxfId="945" priority="232" stopIfTrue="1" operator="equal">
      <formula>"A / B &amp; D Remand"</formula>
    </cfRule>
  </conditionalFormatting>
  <conditionalFormatting sqref="E9">
    <cfRule type="cellIs" dxfId="944" priority="235" stopIfTrue="1" operator="equal">
      <formula>"Convicted"</formula>
    </cfRule>
    <cfRule type="cellIs" dxfId="943" priority="234" stopIfTrue="1" operator="equal">
      <formula>"Protection"</formula>
    </cfRule>
    <cfRule type="cellIs" dxfId="942" priority="237" stopIfTrue="1" operator="equal">
      <formula>"Convicted"</formula>
    </cfRule>
    <cfRule type="cellIs" dxfId="941" priority="236" stopIfTrue="1" operator="equal">
      <formula>"C Remand"</formula>
    </cfRule>
  </conditionalFormatting>
  <conditionalFormatting sqref="E9:E12">
    <cfRule type="cellIs" dxfId="940" priority="243" stopIfTrue="1" operator="equal">
      <formula>"C Remand "</formula>
    </cfRule>
    <cfRule type="cellIs" dxfId="939" priority="239" stopIfTrue="1" operator="equal">
      <formula>"Kids"</formula>
    </cfRule>
    <cfRule type="cellIs" dxfId="938" priority="242" stopIfTrue="1" operator="equal">
      <formula>"A / B &amp; D Remand"</formula>
    </cfRule>
    <cfRule type="cellIs" dxfId="937" priority="241" stopIfTrue="1" operator="equal">
      <formula>"Protection"</formula>
    </cfRule>
    <cfRule type="cellIs" dxfId="936" priority="240" stopIfTrue="1" operator="equal">
      <formula>"Convicted"</formula>
    </cfRule>
    <cfRule type="cellIs" priority="238" stopIfTrue="1" operator="equal">
      <formula>"E Kids"</formula>
    </cfRule>
  </conditionalFormatting>
  <conditionalFormatting sqref="E12">
    <cfRule type="cellIs" dxfId="935" priority="8" stopIfTrue="1" operator="equal">
      <formula>"Convicted"</formula>
    </cfRule>
    <cfRule type="cellIs" dxfId="934" priority="9" stopIfTrue="1" operator="equal">
      <formula>"Protection"</formula>
    </cfRule>
    <cfRule type="cellIs" dxfId="933" priority="10" stopIfTrue="1" operator="equal">
      <formula>"A / B &amp; D Remand"</formula>
    </cfRule>
    <cfRule type="cellIs" dxfId="932" priority="11" stopIfTrue="1" operator="equal">
      <formula>"C Remand "</formula>
    </cfRule>
    <cfRule type="cellIs" dxfId="931" priority="1" stopIfTrue="1" operator="equal">
      <formula>"A / B &amp; D Remand"</formula>
    </cfRule>
    <cfRule type="cellIs" dxfId="930" priority="77" stopIfTrue="1" operator="equal">
      <formula>"C Remand"</formula>
    </cfRule>
    <cfRule type="cellIs" dxfId="929" priority="78" stopIfTrue="1" operator="equal">
      <formula>"Convicted"</formula>
    </cfRule>
    <cfRule type="cellIs" dxfId="928" priority="80" stopIfTrue="1" operator="equal">
      <formula>"Kids"</formula>
    </cfRule>
    <cfRule type="cellIs" dxfId="927" priority="74" stopIfTrue="1" operator="equal">
      <formula>"A / B &amp; D Remand"</formula>
    </cfRule>
    <cfRule type="cellIs" priority="79" stopIfTrue="1" operator="equal">
      <formula>"E Kids"</formula>
    </cfRule>
    <cfRule type="cellIs" dxfId="926" priority="75" stopIfTrue="1" operator="equal">
      <formula>"Protection"</formula>
    </cfRule>
    <cfRule type="cellIs" dxfId="925" priority="81" stopIfTrue="1" operator="equal">
      <formula>"Convicted"</formula>
    </cfRule>
    <cfRule type="cellIs" dxfId="924" priority="2" stopIfTrue="1" operator="equal">
      <formula>"Protection"</formula>
    </cfRule>
    <cfRule type="cellIs" dxfId="923" priority="3" stopIfTrue="1" operator="equal">
      <formula>"Convicted"</formula>
    </cfRule>
    <cfRule type="cellIs" dxfId="922" priority="4" stopIfTrue="1" operator="equal">
      <formula>"C Remand"</formula>
    </cfRule>
    <cfRule type="cellIs" dxfId="921" priority="76" stopIfTrue="1" operator="equal">
      <formula>"Convicted"</formula>
    </cfRule>
    <cfRule type="cellIs" dxfId="920" priority="5" stopIfTrue="1" operator="equal">
      <formula>"Convicted"</formula>
    </cfRule>
    <cfRule type="cellIs" priority="6" stopIfTrue="1" operator="equal">
      <formula>"E Kids"</formula>
    </cfRule>
    <cfRule type="cellIs" dxfId="919" priority="7" stopIfTrue="1" operator="equal">
      <formula>"Kids"</formula>
    </cfRule>
    <cfRule type="cellIs" dxfId="918" priority="84" stopIfTrue="1" operator="equal">
      <formula>"C Remand "</formula>
    </cfRule>
    <cfRule type="cellIs" dxfId="917" priority="83" stopIfTrue="1" operator="equal">
      <formula>"A / B &amp; D Remand"</formula>
    </cfRule>
    <cfRule type="cellIs" dxfId="916" priority="82" stopIfTrue="1" operator="equal">
      <formula>"Protection"</formula>
    </cfRule>
  </conditionalFormatting>
  <conditionalFormatting sqref="E20 G20 I20 K20:L20 L21:L24 E25:E1048576 G25:G1048576 I25:I1048576 K25:L1048576">
    <cfRule type="cellIs" dxfId="915" priority="308" stopIfTrue="1" operator="equal">
      <formula>"C Remand "</formula>
    </cfRule>
  </conditionalFormatting>
  <conditionalFormatting sqref="E20 G20 K20:L20 I20:I21 L21:L24 E25:E1048576 G25:G1048576 I25:I1048576 K25:L1048576">
    <cfRule type="cellIs" dxfId="914" priority="307" stopIfTrue="1" operator="equal">
      <formula>"A / B &amp; D Remand"</formula>
    </cfRule>
  </conditionalFormatting>
  <conditionalFormatting sqref="E20:E21 G20 I20 K20:L20 L21:L24 E25:E1048576 G25:G1048576 I25:I1048576 K25:L1048576">
    <cfRule type="cellIs" dxfId="913" priority="306" stopIfTrue="1" operator="equal">
      <formula>"Protection"</formula>
    </cfRule>
  </conditionalFormatting>
  <conditionalFormatting sqref="E21">
    <cfRule type="cellIs" dxfId="912" priority="309" stopIfTrue="1" operator="equal">
      <formula>"Convicted"</formula>
    </cfRule>
    <cfRule type="cellIs" dxfId="911" priority="310" stopIfTrue="1" operator="equal">
      <formula>"C Remand"</formula>
    </cfRule>
    <cfRule type="cellIs" priority="311" stopIfTrue="1" operator="equal">
      <formula>"E Kids"</formula>
    </cfRule>
    <cfRule type="cellIs" dxfId="910" priority="312" stopIfTrue="1" operator="equal">
      <formula>"Kids"</formula>
    </cfRule>
    <cfRule type="cellIs" dxfId="909" priority="313" stopIfTrue="1" operator="equal">
      <formula>"Convicted"</formula>
    </cfRule>
    <cfRule type="cellIs" dxfId="908" priority="315" stopIfTrue="1" operator="equal">
      <formula>"A / B &amp; D Remand"</formula>
    </cfRule>
    <cfRule type="cellIs" dxfId="907" priority="316" stopIfTrue="1" operator="equal">
      <formula>"C Remand "</formula>
    </cfRule>
  </conditionalFormatting>
  <conditionalFormatting sqref="E21:E22">
    <cfRule type="cellIs" dxfId="906" priority="314" stopIfTrue="1" operator="equal">
      <formula>"Protection"</formula>
    </cfRule>
  </conditionalFormatting>
  <conditionalFormatting sqref="E22">
    <cfRule type="cellIs" priority="319" stopIfTrue="1" operator="equal">
      <formula>"E Kids"</formula>
    </cfRule>
    <cfRule type="cellIs" dxfId="905" priority="320" stopIfTrue="1" operator="equal">
      <formula>"Kids"</formula>
    </cfRule>
    <cfRule type="cellIs" dxfId="904" priority="321" stopIfTrue="1" operator="equal">
      <formula>"Convicted"</formula>
    </cfRule>
    <cfRule type="cellIs" dxfId="903" priority="323" stopIfTrue="1" operator="equal">
      <formula>"A / B &amp; D Remand"</formula>
    </cfRule>
    <cfRule type="cellIs" dxfId="902" priority="324" stopIfTrue="1" operator="equal">
      <formula>"C Remand "</formula>
    </cfRule>
    <cfRule type="cellIs" dxfId="901" priority="317" stopIfTrue="1" operator="equal">
      <formula>"Convicted"</formula>
    </cfRule>
    <cfRule type="cellIs" dxfId="900" priority="318" stopIfTrue="1" operator="equal">
      <formula>"C Remand"</formula>
    </cfRule>
  </conditionalFormatting>
  <conditionalFormatting sqref="E22:E23">
    <cfRule type="cellIs" dxfId="899" priority="322" stopIfTrue="1" operator="equal">
      <formula>"Protection"</formula>
    </cfRule>
  </conditionalFormatting>
  <conditionalFormatting sqref="E23">
    <cfRule type="cellIs" dxfId="898" priority="332" stopIfTrue="1" operator="equal">
      <formula>"C Remand "</formula>
    </cfRule>
    <cfRule type="cellIs" dxfId="897" priority="329" stopIfTrue="1" operator="equal">
      <formula>"Convicted"</formula>
    </cfRule>
    <cfRule type="cellIs" dxfId="896" priority="328" stopIfTrue="1" operator="equal">
      <formula>"Kids"</formula>
    </cfRule>
    <cfRule type="cellIs" priority="327" stopIfTrue="1" operator="equal">
      <formula>"E Kids"</formula>
    </cfRule>
    <cfRule type="cellIs" dxfId="895" priority="326" stopIfTrue="1" operator="equal">
      <formula>"C Remand"</formula>
    </cfRule>
    <cfRule type="cellIs" dxfId="894" priority="325" stopIfTrue="1" operator="equal">
      <formula>"Convicted"</formula>
    </cfRule>
    <cfRule type="cellIs" dxfId="893" priority="331" stopIfTrue="1" operator="equal">
      <formula>"A / B &amp; D Remand"</formula>
    </cfRule>
  </conditionalFormatting>
  <conditionalFormatting sqref="E23:E24">
    <cfRule type="cellIs" dxfId="892" priority="330" stopIfTrue="1" operator="equal">
      <formula>"Protection"</formula>
    </cfRule>
  </conditionalFormatting>
  <conditionalFormatting sqref="E24 K21">
    <cfRule type="cellIs" dxfId="891" priority="338" stopIfTrue="1" operator="equal">
      <formula>"Protection"</formula>
    </cfRule>
  </conditionalFormatting>
  <conditionalFormatting sqref="E24">
    <cfRule type="cellIs" dxfId="890" priority="333" stopIfTrue="1" operator="equal">
      <formula>"Convicted"</formula>
    </cfRule>
    <cfRule type="cellIs" dxfId="889" priority="340" stopIfTrue="1" operator="equal">
      <formula>"C Remand "</formula>
    </cfRule>
    <cfRule type="cellIs" dxfId="888" priority="339" stopIfTrue="1" operator="equal">
      <formula>"A / B &amp; D Remand"</formula>
    </cfRule>
    <cfRule type="cellIs" dxfId="887" priority="337" stopIfTrue="1" operator="equal">
      <formula>"Convicted"</formula>
    </cfRule>
    <cfRule type="cellIs" dxfId="886" priority="336" stopIfTrue="1" operator="equal">
      <formula>"Kids"</formula>
    </cfRule>
    <cfRule type="cellIs" priority="335" stopIfTrue="1" operator="equal">
      <formula>"E Kids"</formula>
    </cfRule>
    <cfRule type="cellIs" dxfId="885" priority="334" stopIfTrue="1" operator="equal">
      <formula>"C Remand"</formula>
    </cfRule>
  </conditionalFormatting>
  <conditionalFormatting sqref="G5 I5 K5:L5">
    <cfRule type="expression" dxfId="884" priority="220" stopIfTrue="1">
      <formula>NOT(ISERROR(SEARCH("E/DSL",G5)))</formula>
    </cfRule>
  </conditionalFormatting>
  <conditionalFormatting sqref="G5 I5:I7 K5:L7">
    <cfRule type="cellIs" dxfId="883" priority="219" stopIfTrue="1" operator="equal">
      <formula>"C Remand "</formula>
    </cfRule>
    <cfRule type="cellIs" dxfId="882" priority="218" stopIfTrue="1" operator="equal">
      <formula>"A / B &amp; D Remand"</formula>
    </cfRule>
    <cfRule type="cellIs" dxfId="881" priority="217" stopIfTrue="1" operator="equal">
      <formula>"Protection"</formula>
    </cfRule>
  </conditionalFormatting>
  <conditionalFormatting sqref="G5:G7 I5:I7 K5:L7">
    <cfRule type="cellIs" dxfId="880" priority="216" stopIfTrue="1" operator="equal">
      <formula>"Convicted"</formula>
    </cfRule>
  </conditionalFormatting>
  <conditionalFormatting sqref="G9:G10">
    <cfRule type="cellIs" dxfId="879" priority="49" stopIfTrue="1" operator="equal">
      <formula>"C Remand"</formula>
    </cfRule>
    <cfRule type="cellIs" dxfId="878" priority="50" stopIfTrue="1" operator="equal">
      <formula>"Convicted"</formula>
    </cfRule>
    <cfRule type="cellIs" priority="51" stopIfTrue="1" operator="equal">
      <formula>"E Kids"</formula>
    </cfRule>
    <cfRule type="cellIs" dxfId="877" priority="52" stopIfTrue="1" operator="equal">
      <formula>"Kids"</formula>
    </cfRule>
    <cfRule type="cellIs" dxfId="876" priority="47" stopIfTrue="1" operator="equal">
      <formula>"Protection"</formula>
    </cfRule>
    <cfRule type="cellIs" dxfId="875" priority="53" stopIfTrue="1" operator="equal">
      <formula>"Convicted"</formula>
    </cfRule>
    <cfRule type="cellIs" dxfId="874" priority="58" stopIfTrue="1" operator="equal">
      <formula>"Kids"</formula>
    </cfRule>
    <cfRule type="cellIs" dxfId="873" priority="61" stopIfTrue="1" operator="equal">
      <formula>"A / B &amp; D Remand"</formula>
    </cfRule>
    <cfRule type="cellIs" dxfId="872" priority="59" stopIfTrue="1" operator="equal">
      <formula>"Convicted"</formula>
    </cfRule>
    <cfRule type="cellIs" dxfId="871" priority="62" stopIfTrue="1" operator="equal">
      <formula>"C Remand "</formula>
    </cfRule>
    <cfRule type="cellIs" dxfId="870" priority="60" stopIfTrue="1" operator="equal">
      <formula>"Protection"</formula>
    </cfRule>
    <cfRule type="cellIs" dxfId="869" priority="48" stopIfTrue="1" operator="equal">
      <formula>"Convicted"</formula>
    </cfRule>
    <cfRule type="cellIs" dxfId="868" priority="46" stopIfTrue="1" operator="equal">
      <formula>"A / B &amp; D Remand"</formula>
    </cfRule>
    <cfRule type="cellIs" priority="57" stopIfTrue="1" operator="equal">
      <formula>"E Kids"</formula>
    </cfRule>
    <cfRule type="cellIs" dxfId="867" priority="56" stopIfTrue="1" operator="equal">
      <formula>"C Remand "</formula>
    </cfRule>
    <cfRule type="cellIs" dxfId="866" priority="55" stopIfTrue="1" operator="equal">
      <formula>"A / B &amp; D Remand"</formula>
    </cfRule>
    <cfRule type="cellIs" dxfId="865" priority="54" stopIfTrue="1" operator="equal">
      <formula>"Protection"</formula>
    </cfRule>
  </conditionalFormatting>
  <conditionalFormatting sqref="G12 K12 C12">
    <cfRule type="cellIs" dxfId="864" priority="126" stopIfTrue="1" operator="equal">
      <formula>"Protection"</formula>
    </cfRule>
  </conditionalFormatting>
  <conditionalFormatting sqref="G13 I13 K13">
    <cfRule type="cellIs" dxfId="863" priority="435" stopIfTrue="1" operator="equal">
      <formula>"A / B &amp; D Remand"</formula>
    </cfRule>
    <cfRule type="cellIs" dxfId="862" priority="433" stopIfTrue="1" operator="equal">
      <formula>"Convicted"</formula>
    </cfRule>
    <cfRule type="cellIs" dxfId="861" priority="428" stopIfTrue="1" operator="equal">
      <formula>"Convicted"</formula>
    </cfRule>
    <cfRule type="cellIs" dxfId="860" priority="436" stopIfTrue="1" operator="equal">
      <formula>"C Remand "</formula>
    </cfRule>
    <cfRule type="cellIs" dxfId="859" priority="429" stopIfTrue="1" operator="equal">
      <formula>"C Remand"</formula>
    </cfRule>
    <cfRule type="cellIs" dxfId="858" priority="430" stopIfTrue="1" operator="equal">
      <formula>"Convicted"</formula>
    </cfRule>
  </conditionalFormatting>
  <conditionalFormatting sqref="G13 I13 K13:M13 L8:Q12 L14:M15">
    <cfRule type="cellIs" priority="431" stopIfTrue="1" operator="equal">
      <formula>"E Kids"</formula>
    </cfRule>
  </conditionalFormatting>
  <conditionalFormatting sqref="G13:G14 I13:I14 K13:K14">
    <cfRule type="cellIs" dxfId="857" priority="434" stopIfTrue="1" operator="equal">
      <formula>"Protection"</formula>
    </cfRule>
  </conditionalFormatting>
  <conditionalFormatting sqref="G14 I14 K14 R8:R19">
    <cfRule type="cellIs" priority="440" stopIfTrue="1" operator="equal">
      <formula>"E Kids"</formula>
    </cfRule>
  </conditionalFormatting>
  <conditionalFormatting sqref="G14 I14 K14">
    <cfRule type="cellIs" dxfId="856" priority="439" stopIfTrue="1" operator="equal">
      <formula>"Convicted"</formula>
    </cfRule>
    <cfRule type="cellIs" dxfId="855" priority="444" stopIfTrue="1" operator="equal">
      <formula>"A / B &amp; D Remand"</formula>
    </cfRule>
    <cfRule type="cellIs" dxfId="854" priority="437" stopIfTrue="1" operator="equal">
      <formula>"Convicted"</formula>
    </cfRule>
    <cfRule type="cellIs" dxfId="853" priority="445" stopIfTrue="1" operator="equal">
      <formula>"C Remand "</formula>
    </cfRule>
    <cfRule type="cellIs" dxfId="852" priority="438" stopIfTrue="1" operator="equal">
      <formula>"C Remand"</formula>
    </cfRule>
  </conditionalFormatting>
  <conditionalFormatting sqref="G19 I19 K19 C19:C1048576">
    <cfRule type="cellIs" dxfId="851" priority="163" stopIfTrue="1" operator="equal">
      <formula>"A / B &amp; D Remand"</formula>
    </cfRule>
  </conditionalFormatting>
  <conditionalFormatting sqref="G21">
    <cfRule type="cellIs" dxfId="850" priority="470" stopIfTrue="1" operator="equal">
      <formula>"Kids"</formula>
    </cfRule>
    <cfRule type="cellIs" priority="469" stopIfTrue="1" operator="equal">
      <formula>"E Kids"</formula>
    </cfRule>
    <cfRule type="cellIs" dxfId="849" priority="103" stopIfTrue="1" operator="equal">
      <formula>"A / B &amp; D Remand"</formula>
    </cfRule>
    <cfRule type="cellIs" dxfId="848" priority="472" stopIfTrue="1" operator="equal">
      <formula>"Protection"</formula>
    </cfRule>
    <cfRule type="cellIs" dxfId="847" priority="474" stopIfTrue="1" operator="equal">
      <formula>"C Remand "</formula>
    </cfRule>
    <cfRule type="cellIs" dxfId="846" priority="471" stopIfTrue="1" operator="equal">
      <formula>"Convicted"</formula>
    </cfRule>
  </conditionalFormatting>
  <conditionalFormatting sqref="G21:G22">
    <cfRule type="cellIs" dxfId="845" priority="473" stopIfTrue="1" operator="equal">
      <formula>"A / B &amp; D Remand"</formula>
    </cfRule>
  </conditionalFormatting>
  <conditionalFormatting sqref="G22">
    <cfRule type="cellIs" dxfId="844" priority="475" stopIfTrue="1" operator="equal">
      <formula>"Protection"</formula>
    </cfRule>
    <cfRule type="cellIs" dxfId="843" priority="477" stopIfTrue="1" operator="equal">
      <formula>"C Remand"</formula>
    </cfRule>
    <cfRule type="cellIs" priority="478" stopIfTrue="1" operator="equal">
      <formula>"E Kids"</formula>
    </cfRule>
    <cfRule type="cellIs" dxfId="842" priority="479" stopIfTrue="1" operator="equal">
      <formula>"Kids"</formula>
    </cfRule>
    <cfRule type="cellIs" dxfId="841" priority="480" stopIfTrue="1" operator="equal">
      <formula>"Convicted"</formula>
    </cfRule>
    <cfRule type="cellIs" dxfId="840" priority="481" stopIfTrue="1" operator="equal">
      <formula>"Protection"</formula>
    </cfRule>
    <cfRule type="cellIs" dxfId="839" priority="476" stopIfTrue="1" operator="equal">
      <formula>"Convicted"</formula>
    </cfRule>
    <cfRule type="cellIs" dxfId="838" priority="483" stopIfTrue="1" operator="equal">
      <formula>"C Remand "</formula>
    </cfRule>
  </conditionalFormatting>
  <conditionalFormatting sqref="G22:G23">
    <cfRule type="cellIs" dxfId="837" priority="482" stopIfTrue="1" operator="equal">
      <formula>"A / B &amp; D Remand"</formula>
    </cfRule>
  </conditionalFormatting>
  <conditionalFormatting sqref="G23">
    <cfRule type="cellIs" dxfId="836" priority="489" stopIfTrue="1" operator="equal">
      <formula>"Convicted"</formula>
    </cfRule>
    <cfRule type="cellIs" dxfId="835" priority="484" stopIfTrue="1" operator="equal">
      <formula>"Protection"</formula>
    </cfRule>
    <cfRule type="cellIs" dxfId="834" priority="485" stopIfTrue="1" operator="equal">
      <formula>"Convicted"</formula>
    </cfRule>
    <cfRule type="cellIs" dxfId="833" priority="486" stopIfTrue="1" operator="equal">
      <formula>"C Remand"</formula>
    </cfRule>
    <cfRule type="cellIs" priority="487" stopIfTrue="1" operator="equal">
      <formula>"E Kids"</formula>
    </cfRule>
    <cfRule type="cellIs" dxfId="832" priority="488" stopIfTrue="1" operator="equal">
      <formula>"Kids"</formula>
    </cfRule>
    <cfRule type="cellIs" dxfId="831" priority="490" stopIfTrue="1" operator="equal">
      <formula>"Protection"</formula>
    </cfRule>
    <cfRule type="cellIs" dxfId="830" priority="492" stopIfTrue="1" operator="equal">
      <formula>"C Remand "</formula>
    </cfRule>
  </conditionalFormatting>
  <conditionalFormatting sqref="G23:G24">
    <cfRule type="cellIs" dxfId="829" priority="491" stopIfTrue="1" operator="equal">
      <formula>"A / B &amp; D Remand"</formula>
    </cfRule>
  </conditionalFormatting>
  <conditionalFormatting sqref="G24">
    <cfRule type="cellIs" dxfId="828" priority="498" stopIfTrue="1" operator="equal">
      <formula>"Convicted"</formula>
    </cfRule>
    <cfRule type="cellIs" dxfId="827" priority="493" stopIfTrue="1" operator="equal">
      <formula>"Protection"</formula>
    </cfRule>
    <cfRule type="cellIs" dxfId="826" priority="494" stopIfTrue="1" operator="equal">
      <formula>"Convicted"</formula>
    </cfRule>
    <cfRule type="cellIs" dxfId="825" priority="495" stopIfTrue="1" operator="equal">
      <formula>"C Remand"</formula>
    </cfRule>
    <cfRule type="cellIs" priority="496" stopIfTrue="1" operator="equal">
      <formula>"E Kids"</formula>
    </cfRule>
    <cfRule type="cellIs" dxfId="824" priority="497" stopIfTrue="1" operator="equal">
      <formula>"Kids"</formula>
    </cfRule>
    <cfRule type="cellIs" dxfId="823" priority="499" stopIfTrue="1" operator="equal">
      <formula>"Protection"</formula>
    </cfRule>
    <cfRule type="cellIs" dxfId="822" priority="500" stopIfTrue="1" operator="equal">
      <formula>"A / B &amp; D Remand"</formula>
    </cfRule>
    <cfRule type="cellIs" dxfId="821" priority="501" stopIfTrue="1" operator="equal">
      <formula>"C Remand "</formula>
    </cfRule>
  </conditionalFormatting>
  <conditionalFormatting sqref="H8:H12 J8:J12 D9:D12 D15:F19 H15:H1048576 J15:J1048576">
    <cfRule type="cellIs" dxfId="820" priority="208" stopIfTrue="1" operator="equal">
      <formula>"Kids"</formula>
    </cfRule>
  </conditionalFormatting>
  <conditionalFormatting sqref="H8:H1048576 J8:J1048576 D9:D12 D13:F19">
    <cfRule type="cellIs" priority="186" stopIfTrue="1" operator="equal">
      <formula>"E Kids"</formula>
    </cfRule>
  </conditionalFormatting>
  <conditionalFormatting sqref="H19:H1048576 J19:J1048576 D20:D1048576 F20:F1048576">
    <cfRule type="cellIs" dxfId="819" priority="303" stopIfTrue="1" operator="equal">
      <formula>"Protection"</formula>
    </cfRule>
    <cfRule type="cellIs" dxfId="818" priority="305" stopIfTrue="1" operator="equal">
      <formula>"C Remand "</formula>
    </cfRule>
  </conditionalFormatting>
  <conditionalFormatting sqref="I9">
    <cfRule type="cellIs" priority="34" stopIfTrue="1" operator="equal">
      <formula>"E Kids"</formula>
    </cfRule>
    <cfRule type="cellIs" dxfId="817" priority="32" stopIfTrue="1" operator="equal">
      <formula>"C Remand"</formula>
    </cfRule>
    <cfRule type="cellIs" dxfId="816" priority="31" stopIfTrue="1" operator="equal">
      <formula>"Convicted"</formula>
    </cfRule>
    <cfRule type="cellIs" dxfId="815" priority="30" stopIfTrue="1" operator="equal">
      <formula>"Protection"</formula>
    </cfRule>
    <cfRule type="cellIs" dxfId="814" priority="29" stopIfTrue="1" operator="equal">
      <formula>"A / B &amp; D Remand"</formula>
    </cfRule>
    <cfRule type="cellIs" dxfId="813" priority="44" stopIfTrue="1" operator="equal">
      <formula>"A / B &amp; D Remand"</formula>
    </cfRule>
    <cfRule type="cellIs" dxfId="812" priority="45" stopIfTrue="1" operator="equal">
      <formula>"C Remand "</formula>
    </cfRule>
    <cfRule type="cellIs" dxfId="811" priority="42" stopIfTrue="1" operator="equal">
      <formula>"Convicted"</formula>
    </cfRule>
    <cfRule type="cellIs" dxfId="810" priority="41" stopIfTrue="1" operator="equal">
      <formula>"Kids"</formula>
    </cfRule>
    <cfRule type="cellIs" priority="40" stopIfTrue="1" operator="equal">
      <formula>"E Kids"</formula>
    </cfRule>
    <cfRule type="cellIs" dxfId="809" priority="39" stopIfTrue="1" operator="equal">
      <formula>"C Remand "</formula>
    </cfRule>
    <cfRule type="cellIs" dxfId="808" priority="38" stopIfTrue="1" operator="equal">
      <formula>"A / B &amp; D Remand"</formula>
    </cfRule>
    <cfRule type="cellIs" dxfId="807" priority="37" stopIfTrue="1" operator="equal">
      <formula>"Protection"</formula>
    </cfRule>
    <cfRule type="cellIs" dxfId="806" priority="36" stopIfTrue="1" operator="equal">
      <formula>"Convicted"</formula>
    </cfRule>
    <cfRule type="cellIs" dxfId="805" priority="33" stopIfTrue="1" operator="equal">
      <formula>"Convicted"</formula>
    </cfRule>
    <cfRule type="cellIs" dxfId="804" priority="43" stopIfTrue="1" operator="equal">
      <formula>"Protection"</formula>
    </cfRule>
    <cfRule type="cellIs" dxfId="803" priority="35" stopIfTrue="1" operator="equal">
      <formula>"Kids"</formula>
    </cfRule>
  </conditionalFormatting>
  <conditionalFormatting sqref="I12 N13:Q15 M19:Q19">
    <cfRule type="cellIs" priority="421" stopIfTrue="1" operator="equal">
      <formula>"E Kids"</formula>
    </cfRule>
  </conditionalFormatting>
  <conditionalFormatting sqref="I12">
    <cfRule type="cellIs" dxfId="802" priority="418" stopIfTrue="1" operator="equal">
      <formula>"Convicted"</formula>
    </cfRule>
    <cfRule type="cellIs" dxfId="801" priority="419" stopIfTrue="1" operator="equal">
      <formula>"C Remand"</formula>
    </cfRule>
    <cfRule type="cellIs" dxfId="800" priority="420" stopIfTrue="1" operator="equal">
      <formula>"Convicted"</formula>
    </cfRule>
    <cfRule type="cellIs" dxfId="799" priority="422" stopIfTrue="1" operator="equal">
      <formula>"Kids"</formula>
    </cfRule>
    <cfRule type="cellIs" dxfId="798" priority="423" stopIfTrue="1" operator="equal">
      <formula>"Convicted"</formula>
    </cfRule>
    <cfRule type="cellIs" dxfId="797" priority="424" stopIfTrue="1" operator="equal">
      <formula>"Protection"</formula>
    </cfRule>
    <cfRule type="cellIs" dxfId="796" priority="426" stopIfTrue="1" operator="equal">
      <formula>"C Remand "</formula>
    </cfRule>
    <cfRule type="cellIs" dxfId="795" priority="413" stopIfTrue="1" operator="equal">
      <formula>"Convicted"</formula>
    </cfRule>
    <cfRule type="cellIs" dxfId="794" priority="414" stopIfTrue="1" operator="equal">
      <formula>"C Remand"</formula>
    </cfRule>
    <cfRule type="cellIs" dxfId="793" priority="415" stopIfTrue="1" operator="equal">
      <formula>"Convicted"</formula>
    </cfRule>
    <cfRule type="cellIs" dxfId="792" priority="416" stopIfTrue="1" operator="equal">
      <formula>"A / B &amp; D Remand"</formula>
    </cfRule>
    <cfRule type="cellIs" dxfId="791" priority="417" stopIfTrue="1" operator="equal">
      <formula>"Protection"</formula>
    </cfRule>
  </conditionalFormatting>
  <conditionalFormatting sqref="I12:I13">
    <cfRule type="cellIs" dxfId="790" priority="425" stopIfTrue="1" operator="equal">
      <formula>"A / B &amp; D Remand"</formula>
    </cfRule>
  </conditionalFormatting>
  <conditionalFormatting sqref="I13 G13 K13">
    <cfRule type="cellIs" dxfId="789" priority="427" stopIfTrue="1" operator="equal">
      <formula>"Protection"</formula>
    </cfRule>
  </conditionalFormatting>
  <conditionalFormatting sqref="I21">
    <cfRule type="cellIs" dxfId="788" priority="509" stopIfTrue="1" operator="equal">
      <formula>"A / B &amp; D Remand"</formula>
    </cfRule>
    <cfRule type="cellIs" dxfId="787" priority="510" stopIfTrue="1" operator="equal">
      <formula>"C Remand "</formula>
    </cfRule>
    <cfRule type="cellIs" dxfId="786" priority="506" stopIfTrue="1" operator="equal">
      <formula>"Kids"</formula>
    </cfRule>
    <cfRule type="cellIs" dxfId="785" priority="502" stopIfTrue="1" operator="equal">
      <formula>"Protection"</formula>
    </cfRule>
    <cfRule type="cellIs" dxfId="784" priority="503" stopIfTrue="1" operator="equal">
      <formula>"Convicted"</formula>
    </cfRule>
    <cfRule type="cellIs" dxfId="783" priority="504" stopIfTrue="1" operator="equal">
      <formula>"C Remand"</formula>
    </cfRule>
    <cfRule type="cellIs" priority="505" stopIfTrue="1" operator="equal">
      <formula>"E Kids"</formula>
    </cfRule>
    <cfRule type="cellIs" dxfId="782" priority="507" stopIfTrue="1" operator="equal">
      <formula>"Convicted"</formula>
    </cfRule>
  </conditionalFormatting>
  <conditionalFormatting sqref="I21:I22">
    <cfRule type="cellIs" dxfId="781" priority="508" stopIfTrue="1" operator="equal">
      <formula>"Protection"</formula>
    </cfRule>
  </conditionalFormatting>
  <conditionalFormatting sqref="I22">
    <cfRule type="cellIs" dxfId="780" priority="514" stopIfTrue="1" operator="equal">
      <formula>"Kids"</formula>
    </cfRule>
    <cfRule type="cellIs" dxfId="779" priority="518" stopIfTrue="1" operator="equal">
      <formula>"C Remand "</formula>
    </cfRule>
    <cfRule type="cellIs" dxfId="778" priority="517" stopIfTrue="1" operator="equal">
      <formula>"A / B &amp; D Remand"</formula>
    </cfRule>
    <cfRule type="cellIs" dxfId="777" priority="511" stopIfTrue="1" operator="equal">
      <formula>"Convicted"</formula>
    </cfRule>
    <cfRule type="cellIs" priority="513" stopIfTrue="1" operator="equal">
      <formula>"E Kids"</formula>
    </cfRule>
    <cfRule type="cellIs" dxfId="776" priority="512" stopIfTrue="1" operator="equal">
      <formula>"C Remand"</formula>
    </cfRule>
    <cfRule type="cellIs" dxfId="775" priority="515" stopIfTrue="1" operator="equal">
      <formula>"Convicted"</formula>
    </cfRule>
  </conditionalFormatting>
  <conditionalFormatting sqref="I22:I23">
    <cfRule type="cellIs" dxfId="774" priority="516" stopIfTrue="1" operator="equal">
      <formula>"Protection"</formula>
    </cfRule>
  </conditionalFormatting>
  <conditionalFormatting sqref="I22:I24">
    <cfRule type="cellIs" dxfId="773" priority="102" stopIfTrue="1" operator="equal">
      <formula>"A / B &amp; D Remand"</formula>
    </cfRule>
  </conditionalFormatting>
  <conditionalFormatting sqref="I23">
    <cfRule type="cellIs" dxfId="772" priority="523" stopIfTrue="1" operator="equal">
      <formula>"Convicted"</formula>
    </cfRule>
    <cfRule type="cellIs" dxfId="771" priority="522" stopIfTrue="1" operator="equal">
      <formula>"Kids"</formula>
    </cfRule>
    <cfRule type="cellIs" dxfId="770" priority="526" stopIfTrue="1" operator="equal">
      <formula>"C Remand "</formula>
    </cfRule>
    <cfRule type="cellIs" dxfId="769" priority="525" stopIfTrue="1" operator="equal">
      <formula>"A / B &amp; D Remand"</formula>
    </cfRule>
    <cfRule type="cellIs" priority="521" stopIfTrue="1" operator="equal">
      <formula>"E Kids"</formula>
    </cfRule>
    <cfRule type="cellIs" dxfId="768" priority="519" stopIfTrue="1" operator="equal">
      <formula>"Convicted"</formula>
    </cfRule>
    <cfRule type="cellIs" dxfId="767" priority="520" stopIfTrue="1" operator="equal">
      <formula>"C Remand"</formula>
    </cfRule>
  </conditionalFormatting>
  <conditionalFormatting sqref="I23:I24">
    <cfRule type="cellIs" dxfId="766" priority="524" stopIfTrue="1" operator="equal">
      <formula>"Protection"</formula>
    </cfRule>
  </conditionalFormatting>
  <conditionalFormatting sqref="I24">
    <cfRule type="cellIs" dxfId="765" priority="531" stopIfTrue="1" operator="equal">
      <formula>"Convicted"</formula>
    </cfRule>
    <cfRule type="cellIs" dxfId="764" priority="527" stopIfTrue="1" operator="equal">
      <formula>"Convicted"</formula>
    </cfRule>
    <cfRule type="cellIs" dxfId="763" priority="530" stopIfTrue="1" operator="equal">
      <formula>"Kids"</formula>
    </cfRule>
    <cfRule type="cellIs" dxfId="762" priority="532" stopIfTrue="1" operator="equal">
      <formula>"Protection"</formula>
    </cfRule>
    <cfRule type="cellIs" priority="529" stopIfTrue="1" operator="equal">
      <formula>"E Kids"</formula>
    </cfRule>
    <cfRule type="cellIs" dxfId="761" priority="528" stopIfTrue="1" operator="equal">
      <formula>"C Remand"</formula>
    </cfRule>
    <cfRule type="cellIs" dxfId="760" priority="533" stopIfTrue="1" operator="equal">
      <formula>"A / B &amp; D Remand"</formula>
    </cfRule>
    <cfRule type="cellIs" dxfId="759" priority="534" stopIfTrue="1" operator="equal">
      <formula>"C Remand "</formula>
    </cfRule>
  </conditionalFormatting>
  <conditionalFormatting sqref="J19:J20 H19:H1048576 F20 D20:D1048576 E21:F24 J21:K24 F25:F1048576 J25:J1048576 B31:B35">
    <cfRule type="cellIs" dxfId="758" priority="304" stopIfTrue="1" operator="equal">
      <formula>"A / B &amp; D Remand"</formula>
    </cfRule>
  </conditionalFormatting>
  <conditionalFormatting sqref="K11">
    <cfRule type="cellIs" dxfId="757" priority="13" stopIfTrue="1" operator="equal">
      <formula>"Protection"</formula>
    </cfRule>
    <cfRule type="cellIs" dxfId="756" priority="18" stopIfTrue="1" operator="equal">
      <formula>"Kids"</formula>
    </cfRule>
    <cfRule type="cellIs" dxfId="755" priority="25" stopIfTrue="1" operator="equal">
      <formula>"Convicted"</formula>
    </cfRule>
    <cfRule type="cellIs" dxfId="754" priority="26" stopIfTrue="1" operator="equal">
      <formula>"Protection"</formula>
    </cfRule>
    <cfRule type="cellIs" dxfId="753" priority="27" stopIfTrue="1" operator="equal">
      <formula>"A / B &amp; D Remand"</formula>
    </cfRule>
    <cfRule type="cellIs" dxfId="752" priority="28" stopIfTrue="1" operator="equal">
      <formula>"C Remand "</formula>
    </cfRule>
    <cfRule type="cellIs" priority="17" stopIfTrue="1" operator="equal">
      <formula>"E Kids"</formula>
    </cfRule>
    <cfRule type="cellIs" dxfId="751" priority="12" stopIfTrue="1" operator="equal">
      <formula>"A / B &amp; D Remand"</formula>
    </cfRule>
    <cfRule type="cellIs" dxfId="750" priority="19" stopIfTrue="1" operator="equal">
      <formula>"Convicted"</formula>
    </cfRule>
    <cfRule type="cellIs" dxfId="749" priority="14" stopIfTrue="1" operator="equal">
      <formula>"Convicted"</formula>
    </cfRule>
    <cfRule type="cellIs" dxfId="748" priority="15" stopIfTrue="1" operator="equal">
      <formula>"C Remand"</formula>
    </cfRule>
    <cfRule type="cellIs" dxfId="747" priority="16" stopIfTrue="1" operator="equal">
      <formula>"Convicted"</formula>
    </cfRule>
    <cfRule type="cellIs" dxfId="746" priority="24" stopIfTrue="1" operator="equal">
      <formula>"Kids"</formula>
    </cfRule>
    <cfRule type="cellIs" priority="23" stopIfTrue="1" operator="equal">
      <formula>"E Kids"</formula>
    </cfRule>
    <cfRule type="cellIs" dxfId="745" priority="22" stopIfTrue="1" operator="equal">
      <formula>"C Remand "</formula>
    </cfRule>
    <cfRule type="cellIs" dxfId="744" priority="21" stopIfTrue="1" operator="equal">
      <formula>"A / B &amp; D Remand"</formula>
    </cfRule>
    <cfRule type="cellIs" dxfId="743" priority="20" stopIfTrue="1" operator="equal">
      <formula>"Protection"</formula>
    </cfRule>
  </conditionalFormatting>
  <conditionalFormatting sqref="K21">
    <cfRule type="cellIs" dxfId="742" priority="348" stopIfTrue="1" operator="equal">
      <formula>"C Remand "</formula>
    </cfRule>
    <cfRule type="cellIs" dxfId="741" priority="345" stopIfTrue="1" operator="equal">
      <formula>"Convicted"</formula>
    </cfRule>
    <cfRule type="cellIs" dxfId="740" priority="344" stopIfTrue="1" operator="equal">
      <formula>"Kids"</formula>
    </cfRule>
    <cfRule type="cellIs" priority="343" stopIfTrue="1" operator="equal">
      <formula>"E Kids"</formula>
    </cfRule>
    <cfRule type="cellIs" dxfId="739" priority="342" stopIfTrue="1" operator="equal">
      <formula>"C Remand"</formula>
    </cfRule>
    <cfRule type="cellIs" dxfId="738" priority="341" stopIfTrue="1" operator="equal">
      <formula>"Convicted"</formula>
    </cfRule>
    <cfRule type="cellIs" dxfId="737" priority="347" stopIfTrue="1" operator="equal">
      <formula>"A / B &amp; D Remand"</formula>
    </cfRule>
  </conditionalFormatting>
  <conditionalFormatting sqref="K21:K22">
    <cfRule type="cellIs" dxfId="736" priority="346" stopIfTrue="1" operator="equal">
      <formula>"Protection"</formula>
    </cfRule>
  </conditionalFormatting>
  <conditionalFormatting sqref="K22 G21">
    <cfRule type="cellIs" dxfId="735" priority="349" stopIfTrue="1" operator="equal">
      <formula>"Convicted"</formula>
    </cfRule>
  </conditionalFormatting>
  <conditionalFormatting sqref="K22">
    <cfRule type="cellIs" dxfId="734" priority="352" stopIfTrue="1" operator="equal">
      <formula>"Kids"</formula>
    </cfRule>
    <cfRule type="cellIs" dxfId="733" priority="356" stopIfTrue="1" operator="equal">
      <formula>"C Remand "</formula>
    </cfRule>
    <cfRule type="cellIs" dxfId="732" priority="355" stopIfTrue="1" operator="equal">
      <formula>"A / B &amp; D Remand"</formula>
    </cfRule>
    <cfRule type="cellIs" dxfId="731" priority="353" stopIfTrue="1" operator="equal">
      <formula>"Convicted"</formula>
    </cfRule>
    <cfRule type="cellIs" priority="351" stopIfTrue="1" operator="equal">
      <formula>"E Kids"</formula>
    </cfRule>
    <cfRule type="cellIs" dxfId="730" priority="350" stopIfTrue="1" operator="equal">
      <formula>"C Remand"</formula>
    </cfRule>
  </conditionalFormatting>
  <conditionalFormatting sqref="K22:K23">
    <cfRule type="cellIs" dxfId="729" priority="354" stopIfTrue="1" operator="equal">
      <formula>"Protection"</formula>
    </cfRule>
  </conditionalFormatting>
  <conditionalFormatting sqref="K23">
    <cfRule type="cellIs" dxfId="728" priority="361" stopIfTrue="1" operator="equal">
      <formula>"Convicted"</formula>
    </cfRule>
    <cfRule type="cellIs" dxfId="727" priority="364" stopIfTrue="1" operator="equal">
      <formula>"C Remand "</formula>
    </cfRule>
    <cfRule type="cellIs" dxfId="726" priority="363" stopIfTrue="1" operator="equal">
      <formula>"A / B &amp; D Remand"</formula>
    </cfRule>
    <cfRule type="cellIs" dxfId="725" priority="360" stopIfTrue="1" operator="equal">
      <formula>"Kids"</formula>
    </cfRule>
    <cfRule type="cellIs" dxfId="724" priority="357" stopIfTrue="1" operator="equal">
      <formula>"Convicted"</formula>
    </cfRule>
    <cfRule type="cellIs" dxfId="723" priority="358" stopIfTrue="1" operator="equal">
      <formula>"C Remand"</formula>
    </cfRule>
    <cfRule type="cellIs" priority="359" stopIfTrue="1" operator="equal">
      <formula>"E Kids"</formula>
    </cfRule>
  </conditionalFormatting>
  <conditionalFormatting sqref="K23:K24">
    <cfRule type="cellIs" dxfId="722" priority="362" stopIfTrue="1" operator="equal">
      <formula>"Protection"</formula>
    </cfRule>
  </conditionalFormatting>
  <conditionalFormatting sqref="K24 B31">
    <cfRule type="cellIs" dxfId="721" priority="370" stopIfTrue="1" operator="equal">
      <formula>"Protection"</formula>
    </cfRule>
  </conditionalFormatting>
  <conditionalFormatting sqref="K24">
    <cfRule type="cellIs" dxfId="720" priority="372" stopIfTrue="1" operator="equal">
      <formula>"C Remand "</formula>
    </cfRule>
    <cfRule type="cellIs" dxfId="719" priority="368" stopIfTrue="1" operator="equal">
      <formula>"Kids"</formula>
    </cfRule>
    <cfRule type="cellIs" dxfId="718" priority="365" stopIfTrue="1" operator="equal">
      <formula>"Convicted"</formula>
    </cfRule>
    <cfRule type="cellIs" priority="367" stopIfTrue="1" operator="equal">
      <formula>"E Kids"</formula>
    </cfRule>
    <cfRule type="cellIs" dxfId="717" priority="366" stopIfTrue="1" operator="equal">
      <formula>"C Remand"</formula>
    </cfRule>
    <cfRule type="cellIs" dxfId="716" priority="371" stopIfTrue="1" operator="equal">
      <formula>"A / B &amp; D Remand"</formula>
    </cfRule>
    <cfRule type="cellIs" dxfId="715" priority="369" stopIfTrue="1" operator="equal">
      <formula>"Convicted"</formula>
    </cfRule>
  </conditionalFormatting>
  <conditionalFormatting sqref="L8:L19">
    <cfRule type="cellIs" dxfId="714" priority="450" stopIfTrue="1" operator="equal">
      <formula>"A / B &amp; D Remand"</formula>
    </cfRule>
    <cfRule type="cellIs" dxfId="713" priority="449" stopIfTrue="1" operator="equal">
      <formula>"Protection"</formula>
    </cfRule>
    <cfRule type="cellIs" dxfId="712" priority="448" stopIfTrue="1" operator="equal">
      <formula>"Convicted"</formula>
    </cfRule>
    <cfRule type="cellIs" dxfId="711" priority="451" stopIfTrue="1" operator="equal">
      <formula>"C Remand "</formula>
    </cfRule>
  </conditionalFormatting>
  <conditionalFormatting sqref="M8:M18">
    <cfRule type="cellIs" dxfId="710" priority="453" stopIfTrue="1" operator="equal">
      <formula>"B"</formula>
    </cfRule>
    <cfRule type="cellIs" dxfId="709" priority="454" stopIfTrue="1" operator="equal">
      <formula>"A"</formula>
    </cfRule>
  </conditionalFormatting>
  <conditionalFormatting sqref="M8:Q12 M13:M18 N15:Q18">
    <cfRule type="cellIs" dxfId="708" priority="452" stopIfTrue="1" operator="equal">
      <formula>"C"</formula>
    </cfRule>
  </conditionalFormatting>
  <conditionalFormatting sqref="M8:R19">
    <cfRule type="cellIs" dxfId="707" priority="97" stopIfTrue="1" operator="equal">
      <formula>"D"</formula>
    </cfRule>
  </conditionalFormatting>
  <conditionalFormatting sqref="M19:R19">
    <cfRule type="cellIs" dxfId="706" priority="466" stopIfTrue="1" operator="equal">
      <formula>"B"</formula>
    </cfRule>
    <cfRule type="cellIs" dxfId="705" priority="465" stopIfTrue="1" operator="equal">
      <formula>"C"</formula>
    </cfRule>
    <cfRule type="cellIs" dxfId="704" priority="464" stopIfTrue="1" operator="equal">
      <formula>"KIDS"</formula>
    </cfRule>
    <cfRule type="cellIs" dxfId="703" priority="467" stopIfTrue="1" operator="equal">
      <formula>"A"</formula>
    </cfRule>
  </conditionalFormatting>
  <conditionalFormatting sqref="M8:X19">
    <cfRule type="cellIs" dxfId="702" priority="98" stopIfTrue="1" operator="equal">
      <formula>"E/DSL/LH"</formula>
    </cfRule>
  </conditionalFormatting>
  <conditionalFormatting sqref="N8:Q12 N15:Q18">
    <cfRule type="cellIs" dxfId="701" priority="455" stopIfTrue="1" operator="equal">
      <formula>"B"</formula>
    </cfRule>
    <cfRule type="cellIs" dxfId="700" priority="456" stopIfTrue="1" operator="equal">
      <formula>"A"</formula>
    </cfRule>
  </conditionalFormatting>
  <conditionalFormatting sqref="N13:Q14">
    <cfRule type="cellIs" dxfId="699" priority="463" stopIfTrue="1" operator="equal">
      <formula>"A"</formula>
    </cfRule>
    <cfRule type="cellIs" dxfId="698" priority="462" stopIfTrue="1" operator="equal">
      <formula>"B"</formula>
    </cfRule>
    <cfRule type="cellIs" dxfId="697" priority="461" stopIfTrue="1" operator="equal">
      <formula>"C"</formula>
    </cfRule>
  </conditionalFormatting>
  <conditionalFormatting sqref="R8:R12 N13:R14 R15:R18">
    <cfRule type="cellIs" dxfId="696" priority="457" stopIfTrue="1" operator="equal">
      <formula>"KIDS"</formula>
    </cfRule>
  </conditionalFormatting>
  <conditionalFormatting sqref="R8:R18">
    <cfRule type="cellIs" dxfId="695" priority="458" stopIfTrue="1" operator="equal">
      <formula>"C"</formula>
    </cfRule>
    <cfRule type="cellIs" dxfId="694" priority="459" stopIfTrue="1" operator="equal">
      <formula>"B"</formula>
    </cfRule>
    <cfRule type="cellIs" dxfId="693" priority="460" stopIfTrue="1" operator="equal">
      <formula>"A"</formula>
    </cfRule>
  </conditionalFormatting>
  <conditionalFormatting sqref="S8:X19">
    <cfRule type="cellIs" dxfId="692" priority="215" stopIfTrue="1" operator="equal">
      <formula>"B"</formula>
    </cfRule>
    <cfRule type="cellIs" dxfId="691" priority="187" stopIfTrue="1" operator="equal">
      <formula>"C"</formula>
    </cfRule>
    <cfRule type="cellIs" dxfId="690" priority="99" stopIfTrue="1" operator="equal">
      <formula>"D"</formula>
    </cfRule>
    <cfRule type="cellIs" dxfId="689" priority="468" stopIfTrue="1" operator="equal">
      <formula>"A"</formula>
    </cfRule>
  </conditionalFormatting>
  <conditionalFormatting sqref="T6:V7 X6:X7">
    <cfRule type="expression" dxfId="688" priority="101" stopIfTrue="1">
      <formula>NOT(ISERROR(SEARCH("E/DSL",T6)))</formula>
    </cfRule>
  </conditionalFormatting>
  <conditionalFormatting sqref="W5:W7">
    <cfRule type="expression" dxfId="687" priority="225" stopIfTrue="1">
      <formula>NOT(ISERROR(SEARCH("E/DSL",W5)))</formula>
    </cfRule>
  </conditionalFormatting>
  <conditionalFormatting sqref="Y5:XFD7">
    <cfRule type="expression" dxfId="686" priority="226" stopIfTrue="1">
      <formula>NOT(ISERROR(SEARCH("E/DSL",Y5)))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69B5-5530-4988-BD7C-910116256E34}">
  <sheetPr>
    <pageSetUpPr fitToPage="1"/>
  </sheetPr>
  <dimension ref="A1:Y48"/>
  <sheetViews>
    <sheetView tabSelected="1" zoomScale="60" zoomScaleNormal="60" workbookViewId="0">
      <selection activeCell="AM14" sqref="AM14"/>
    </sheetView>
  </sheetViews>
  <sheetFormatPr defaultRowHeight="15" x14ac:dyDescent="0.25"/>
  <cols>
    <col min="1" max="2" width="12.7109375" customWidth="1"/>
    <col min="3" max="13" width="15.7109375" customWidth="1"/>
  </cols>
  <sheetData>
    <row r="1" spans="1:25" s="82" customFormat="1" ht="14.45" customHeight="1" x14ac:dyDescent="0.25">
      <c r="C1" s="191" t="s">
        <v>0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35"/>
      <c r="O1" s="200" t="s">
        <v>1</v>
      </c>
      <c r="P1" s="201"/>
      <c r="Q1" s="201"/>
      <c r="R1" s="202"/>
      <c r="S1" s="137"/>
      <c r="T1" s="200" t="s">
        <v>35</v>
      </c>
      <c r="U1" s="201"/>
      <c r="V1" s="201"/>
      <c r="W1" s="201"/>
      <c r="X1" s="201"/>
      <c r="Y1" s="202"/>
    </row>
    <row r="2" spans="1:25" s="82" customFormat="1" ht="15" customHeight="1" x14ac:dyDescent="0.25">
      <c r="C2" s="194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35"/>
      <c r="O2" s="203"/>
      <c r="P2" s="204"/>
      <c r="Q2" s="204"/>
      <c r="R2" s="205"/>
      <c r="S2" s="138"/>
      <c r="T2" s="203"/>
      <c r="U2" s="204"/>
      <c r="V2" s="204"/>
      <c r="W2" s="204"/>
      <c r="X2" s="204"/>
      <c r="Y2" s="205"/>
    </row>
    <row r="3" spans="1:25" s="82" customFormat="1" ht="17.100000000000001" customHeight="1" thickBot="1" x14ac:dyDescent="0.3"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35"/>
      <c r="O3" s="203"/>
      <c r="P3" s="204"/>
      <c r="Q3" s="204"/>
      <c r="R3" s="205"/>
      <c r="S3" s="138"/>
      <c r="T3" s="203"/>
      <c r="U3" s="204"/>
      <c r="V3" s="204"/>
      <c r="W3" s="204"/>
      <c r="X3" s="204"/>
      <c r="Y3" s="205"/>
    </row>
    <row r="4" spans="1:25" s="115" customFormat="1" ht="17.100000000000001" customHeight="1" thickBot="1" x14ac:dyDescent="0.3">
      <c r="A4" s="105"/>
      <c r="B4" s="104" t="s">
        <v>36</v>
      </c>
      <c r="C4" s="145">
        <v>32</v>
      </c>
      <c r="D4" s="146"/>
      <c r="E4" s="145">
        <v>32</v>
      </c>
      <c r="F4" s="146"/>
      <c r="G4" s="145">
        <v>32</v>
      </c>
      <c r="H4" s="146"/>
      <c r="I4" s="145">
        <v>41</v>
      </c>
      <c r="J4" s="146"/>
      <c r="K4" s="145">
        <v>9</v>
      </c>
      <c r="L4" s="146"/>
      <c r="M4" s="145">
        <v>32</v>
      </c>
      <c r="N4" s="146"/>
      <c r="O4" s="109"/>
      <c r="P4" s="110"/>
      <c r="Q4" s="110"/>
      <c r="R4" s="111"/>
      <c r="S4" s="146"/>
      <c r="T4" s="112"/>
      <c r="U4" s="147"/>
      <c r="V4" s="110"/>
      <c r="W4" s="110"/>
      <c r="X4" s="110"/>
      <c r="Y4" s="111"/>
    </row>
    <row r="5" spans="1:25" ht="15.6" customHeight="1" thickBot="1" x14ac:dyDescent="0.3">
      <c r="A5" s="208" t="s">
        <v>2</v>
      </c>
      <c r="B5" s="209"/>
      <c r="C5" s="97" t="s">
        <v>3</v>
      </c>
      <c r="D5" s="132"/>
      <c r="E5" s="97">
        <v>0.5625</v>
      </c>
      <c r="F5" s="132"/>
      <c r="G5" s="97">
        <v>0.61458333333333337</v>
      </c>
      <c r="H5" s="132"/>
      <c r="I5" s="97">
        <v>0.66666666666666663</v>
      </c>
      <c r="J5" s="132"/>
      <c r="K5" s="180">
        <v>0.70833333333333337</v>
      </c>
      <c r="L5" s="175"/>
      <c r="M5" s="97">
        <v>0.71875</v>
      </c>
      <c r="N5" s="132"/>
      <c r="O5" s="85">
        <v>0.47916666666666663</v>
      </c>
      <c r="P5" s="4">
        <v>0.59375</v>
      </c>
      <c r="Q5" s="5">
        <v>0.59375</v>
      </c>
      <c r="R5" s="86">
        <v>0.63541666666666663</v>
      </c>
      <c r="S5" s="132"/>
      <c r="T5" s="210" t="s">
        <v>4</v>
      </c>
      <c r="U5" s="211"/>
      <c r="V5" s="211"/>
      <c r="W5" s="211"/>
      <c r="X5" s="211" t="s">
        <v>5</v>
      </c>
      <c r="Y5" s="214"/>
    </row>
    <row r="6" spans="1:25" ht="15.75" thickBot="1" x14ac:dyDescent="0.3">
      <c r="A6" s="190" t="s">
        <v>6</v>
      </c>
      <c r="B6" s="68" t="s">
        <v>7</v>
      </c>
      <c r="C6" s="94">
        <v>0.46875</v>
      </c>
      <c r="D6" s="183"/>
      <c r="E6" s="94">
        <v>0.57291666666666663</v>
      </c>
      <c r="F6" s="183"/>
      <c r="G6" s="94">
        <v>0.625</v>
      </c>
      <c r="H6" s="183"/>
      <c r="I6" s="94">
        <v>0.67708333333333337</v>
      </c>
      <c r="J6" s="183"/>
      <c r="K6" s="94">
        <v>0.71875</v>
      </c>
      <c r="L6" s="176"/>
      <c r="M6" s="94">
        <v>0.72916666666666663</v>
      </c>
      <c r="N6" s="183"/>
      <c r="O6" s="8">
        <v>0.48958333333333331</v>
      </c>
      <c r="P6" s="6">
        <v>0.60416666666666674</v>
      </c>
      <c r="Q6" s="7">
        <v>0.60416666666666674</v>
      </c>
      <c r="R6" s="88">
        <v>0.64583333333333337</v>
      </c>
      <c r="S6" s="132"/>
      <c r="T6" s="83">
        <v>0.45833333333333331</v>
      </c>
      <c r="U6" s="9">
        <v>0.64583333333333337</v>
      </c>
      <c r="V6" s="9">
        <v>0.6875</v>
      </c>
      <c r="W6" s="10">
        <v>0.72916666666666663</v>
      </c>
      <c r="X6" s="11">
        <v>0.42708333333333337</v>
      </c>
      <c r="Y6" s="148">
        <v>0.45833333333333331</v>
      </c>
    </row>
    <row r="7" spans="1:25" ht="15.75" thickBot="1" x14ac:dyDescent="0.3">
      <c r="A7" s="213"/>
      <c r="B7" s="63" t="s">
        <v>8</v>
      </c>
      <c r="C7" s="70">
        <v>0.5</v>
      </c>
      <c r="D7" s="183"/>
      <c r="E7" s="70">
        <v>0.60416666666666663</v>
      </c>
      <c r="F7" s="183"/>
      <c r="G7" s="70">
        <v>0.65625</v>
      </c>
      <c r="H7" s="183"/>
      <c r="I7" s="70">
        <v>0.70833333333333337</v>
      </c>
      <c r="J7" s="183"/>
      <c r="K7" s="181">
        <v>0.75</v>
      </c>
      <c r="L7" s="176"/>
      <c r="M7" s="181">
        <v>0.76041666666666663</v>
      </c>
      <c r="N7" s="183"/>
      <c r="O7" s="182">
        <v>0.52083333333333337</v>
      </c>
      <c r="P7" s="90">
        <v>0.64583333333333337</v>
      </c>
      <c r="Q7" s="91">
        <v>0.625</v>
      </c>
      <c r="R7" s="92">
        <v>0.66666666666666663</v>
      </c>
      <c r="S7" s="132"/>
      <c r="T7" s="84">
        <v>0.47916666666666669</v>
      </c>
      <c r="U7" s="14">
        <v>0.66666666666666663</v>
      </c>
      <c r="V7" s="14">
        <v>0.70833333333333337</v>
      </c>
      <c r="W7" s="15">
        <v>0.75</v>
      </c>
      <c r="X7" s="16">
        <v>0.44791666666666669</v>
      </c>
      <c r="Y7" s="149">
        <v>0.47916666666666663</v>
      </c>
    </row>
    <row r="8" spans="1:25" s="2" customFormat="1" ht="24.95" customHeight="1" x14ac:dyDescent="0.25">
      <c r="A8" s="125">
        <v>45962</v>
      </c>
      <c r="B8" s="126" t="s">
        <v>26</v>
      </c>
      <c r="C8" s="150"/>
      <c r="D8" s="132"/>
      <c r="E8" s="132"/>
      <c r="F8" s="132"/>
      <c r="G8" s="132"/>
      <c r="H8" s="132"/>
      <c r="I8" s="132"/>
      <c r="J8" s="132"/>
      <c r="K8" s="132"/>
      <c r="L8" s="132"/>
      <c r="M8" s="184"/>
      <c r="N8" s="132"/>
      <c r="O8" s="43" t="s">
        <v>14</v>
      </c>
      <c r="P8" s="29" t="s">
        <v>28</v>
      </c>
      <c r="Q8" s="61" t="s">
        <v>20</v>
      </c>
      <c r="R8" s="61" t="s">
        <v>17</v>
      </c>
      <c r="S8" s="139"/>
      <c r="T8" s="40"/>
      <c r="U8" s="41"/>
      <c r="V8" s="41"/>
      <c r="W8" s="42"/>
      <c r="X8" s="43" t="s">
        <v>16</v>
      </c>
      <c r="Y8" s="151" t="s">
        <v>17</v>
      </c>
    </row>
    <row r="9" spans="1:25" s="2" customFormat="1" ht="24.95" customHeight="1" thickBot="1" x14ac:dyDescent="0.3">
      <c r="A9" s="127">
        <v>45963</v>
      </c>
      <c r="B9" s="128" t="s">
        <v>27</v>
      </c>
      <c r="C9" s="141"/>
      <c r="D9" s="134"/>
      <c r="E9" s="134"/>
      <c r="F9" s="134"/>
      <c r="G9" s="134"/>
      <c r="H9" s="134"/>
      <c r="I9" s="134"/>
      <c r="J9" s="134"/>
      <c r="K9" s="134"/>
      <c r="L9" s="134"/>
      <c r="M9" s="142"/>
      <c r="N9" s="132"/>
      <c r="O9" s="29" t="s">
        <v>16</v>
      </c>
      <c r="P9" s="143"/>
      <c r="Q9" s="29" t="s">
        <v>21</v>
      </c>
      <c r="R9" s="29" t="s">
        <v>15</v>
      </c>
      <c r="S9" s="143"/>
      <c r="T9" s="27"/>
      <c r="U9" s="62"/>
      <c r="V9" s="62"/>
      <c r="W9" s="28"/>
      <c r="X9" s="49" t="s">
        <v>20</v>
      </c>
      <c r="Y9" s="123" t="s">
        <v>15</v>
      </c>
    </row>
    <row r="10" spans="1:25" s="2" customFormat="1" ht="24.95" customHeight="1" thickBot="1" x14ac:dyDescent="0.3">
      <c r="A10" s="127">
        <v>45964</v>
      </c>
      <c r="B10" s="128" t="s">
        <v>9</v>
      </c>
      <c r="C10" s="80" t="s">
        <v>12</v>
      </c>
      <c r="D10" s="133"/>
      <c r="E10" s="80" t="s">
        <v>13</v>
      </c>
      <c r="F10" s="133"/>
      <c r="G10" s="116" t="s">
        <v>10</v>
      </c>
      <c r="H10" s="133"/>
      <c r="I10" s="118" t="s">
        <v>15</v>
      </c>
      <c r="J10" s="133"/>
      <c r="K10" s="171" t="s">
        <v>14</v>
      </c>
      <c r="L10" s="177"/>
      <c r="M10" s="178" t="s">
        <v>15</v>
      </c>
      <c r="N10" s="132"/>
      <c r="O10" s="132"/>
      <c r="P10" s="132"/>
      <c r="Q10" s="132"/>
      <c r="R10" s="132"/>
      <c r="S10" s="143"/>
      <c r="T10" s="75" t="s">
        <v>16</v>
      </c>
      <c r="U10" s="76" t="s">
        <v>15</v>
      </c>
      <c r="V10" s="76" t="s">
        <v>17</v>
      </c>
      <c r="W10" s="77" t="s">
        <v>21</v>
      </c>
      <c r="X10" s="41"/>
      <c r="Y10" s="152"/>
    </row>
    <row r="11" spans="1:25" s="2" customFormat="1" ht="24.95" customHeight="1" thickBot="1" x14ac:dyDescent="0.3">
      <c r="A11" s="127">
        <v>45965</v>
      </c>
      <c r="B11" s="128" t="s">
        <v>18</v>
      </c>
      <c r="C11" s="80" t="s">
        <v>12</v>
      </c>
      <c r="D11" s="132"/>
      <c r="E11" s="65" t="s">
        <v>12</v>
      </c>
      <c r="F11" s="132"/>
      <c r="G11" s="117" t="s">
        <v>13</v>
      </c>
      <c r="H11" s="132"/>
      <c r="I11" s="65" t="s">
        <v>23</v>
      </c>
      <c r="J11" s="132"/>
      <c r="K11" s="172" t="s">
        <v>19</v>
      </c>
      <c r="L11" s="143"/>
      <c r="M11" s="174" t="s">
        <v>15</v>
      </c>
      <c r="N11" s="132"/>
      <c r="O11" s="132"/>
      <c r="P11" s="132"/>
      <c r="Q11" s="132"/>
      <c r="R11" s="132"/>
      <c r="S11" s="143"/>
      <c r="T11" s="78" t="s">
        <v>20</v>
      </c>
      <c r="U11" s="29" t="s">
        <v>17</v>
      </c>
      <c r="V11" s="29" t="s">
        <v>15</v>
      </c>
      <c r="W11" s="71" t="s">
        <v>15</v>
      </c>
      <c r="X11" s="62"/>
      <c r="Y11" s="153"/>
    </row>
    <row r="12" spans="1:25" s="2" customFormat="1" ht="24.95" customHeight="1" thickBot="1" x14ac:dyDescent="0.3">
      <c r="A12" s="127">
        <v>45966</v>
      </c>
      <c r="B12" s="128" t="s">
        <v>22</v>
      </c>
      <c r="C12" s="79" t="s">
        <v>15</v>
      </c>
      <c r="D12" s="132"/>
      <c r="E12" s="72" t="s">
        <v>15</v>
      </c>
      <c r="F12" s="132"/>
      <c r="G12" s="65" t="s">
        <v>12</v>
      </c>
      <c r="H12" s="132"/>
      <c r="I12" s="66" t="s">
        <v>13</v>
      </c>
      <c r="J12" s="132"/>
      <c r="K12" s="172" t="s">
        <v>14</v>
      </c>
      <c r="L12" s="143"/>
      <c r="M12" s="102" t="s">
        <v>23</v>
      </c>
      <c r="N12" s="132"/>
      <c r="O12" s="132"/>
      <c r="P12" s="132"/>
      <c r="Q12" s="132"/>
      <c r="R12" s="132"/>
      <c r="S12" s="143"/>
      <c r="T12" s="78" t="s">
        <v>17</v>
      </c>
      <c r="U12" s="29" t="s">
        <v>21</v>
      </c>
      <c r="V12" s="29" t="s">
        <v>15</v>
      </c>
      <c r="W12" s="71" t="s">
        <v>15</v>
      </c>
      <c r="X12" s="62"/>
      <c r="Y12" s="153"/>
    </row>
    <row r="13" spans="1:25" s="2" customFormat="1" ht="24.95" customHeight="1" thickBot="1" x14ac:dyDescent="0.3">
      <c r="A13" s="127">
        <v>45967</v>
      </c>
      <c r="B13" s="128" t="s">
        <v>24</v>
      </c>
      <c r="C13" s="67" t="s">
        <v>10</v>
      </c>
      <c r="D13" s="132"/>
      <c r="E13" s="72" t="s">
        <v>15</v>
      </c>
      <c r="F13" s="132"/>
      <c r="G13" s="66" t="s">
        <v>10</v>
      </c>
      <c r="H13" s="132"/>
      <c r="I13" s="67" t="s">
        <v>12</v>
      </c>
      <c r="J13" s="132"/>
      <c r="K13" s="172" t="s">
        <v>19</v>
      </c>
      <c r="L13" s="143"/>
      <c r="M13" s="102" t="s">
        <v>13</v>
      </c>
      <c r="N13" s="132"/>
      <c r="O13" s="132"/>
      <c r="P13" s="132"/>
      <c r="Q13" s="132"/>
      <c r="R13" s="132"/>
      <c r="S13" s="143"/>
      <c r="T13" s="78" t="s">
        <v>21</v>
      </c>
      <c r="U13" s="29" t="s">
        <v>15</v>
      </c>
      <c r="V13" s="29" t="s">
        <v>16</v>
      </c>
      <c r="W13" s="71" t="s">
        <v>20</v>
      </c>
      <c r="X13" s="62"/>
      <c r="Y13" s="153"/>
    </row>
    <row r="14" spans="1:25" s="2" customFormat="1" ht="24.95" customHeight="1" thickBot="1" x14ac:dyDescent="0.3">
      <c r="A14" s="127">
        <v>45968</v>
      </c>
      <c r="B14" s="129" t="s">
        <v>25</v>
      </c>
      <c r="C14" s="79" t="s">
        <v>15</v>
      </c>
      <c r="D14" s="134"/>
      <c r="E14" s="69" t="s">
        <v>10</v>
      </c>
      <c r="F14" s="134"/>
      <c r="G14" s="72" t="s">
        <v>15</v>
      </c>
      <c r="H14" s="134"/>
      <c r="I14" s="117" t="s">
        <v>13</v>
      </c>
      <c r="J14" s="134"/>
      <c r="K14" s="173" t="s">
        <v>14</v>
      </c>
      <c r="L14" s="144"/>
      <c r="M14" s="174" t="s">
        <v>12</v>
      </c>
      <c r="N14" s="132"/>
      <c r="O14" s="132"/>
      <c r="P14" s="132"/>
      <c r="Q14" s="132"/>
      <c r="R14" s="132"/>
      <c r="S14" s="143"/>
      <c r="T14" s="79" t="s">
        <v>15</v>
      </c>
      <c r="U14" s="72" t="s">
        <v>16</v>
      </c>
      <c r="V14" s="72" t="s">
        <v>20</v>
      </c>
      <c r="W14" s="73" t="s">
        <v>17</v>
      </c>
      <c r="X14" s="48"/>
      <c r="Y14" s="154"/>
    </row>
    <row r="15" spans="1:25" s="2" customFormat="1" ht="24.95" customHeight="1" x14ac:dyDescent="0.25">
      <c r="A15" s="127">
        <v>45969</v>
      </c>
      <c r="B15" s="128" t="s">
        <v>26</v>
      </c>
      <c r="C15" s="155"/>
      <c r="D15" s="132"/>
      <c r="E15" s="143"/>
      <c r="F15" s="132"/>
      <c r="G15" s="143"/>
      <c r="H15" s="132"/>
      <c r="I15" s="143"/>
      <c r="J15" s="132"/>
      <c r="K15" s="143"/>
      <c r="L15" s="143"/>
      <c r="M15" s="143"/>
      <c r="N15" s="136"/>
      <c r="O15" s="29" t="s">
        <v>19</v>
      </c>
      <c r="P15" s="143"/>
      <c r="Q15" s="29" t="s">
        <v>17</v>
      </c>
      <c r="R15" s="29" t="s">
        <v>21</v>
      </c>
      <c r="S15" s="140"/>
      <c r="T15" s="27"/>
      <c r="U15" s="62"/>
      <c r="V15" s="62"/>
      <c r="W15" s="28"/>
      <c r="X15" s="43" t="s">
        <v>21</v>
      </c>
      <c r="Y15" s="151" t="s">
        <v>15</v>
      </c>
    </row>
    <row r="16" spans="1:25" s="2" customFormat="1" ht="24.95" customHeight="1" thickBot="1" x14ac:dyDescent="0.3">
      <c r="A16" s="127">
        <v>45970</v>
      </c>
      <c r="B16" s="128" t="s">
        <v>27</v>
      </c>
      <c r="C16" s="155"/>
      <c r="D16" s="132"/>
      <c r="E16" s="143"/>
      <c r="F16" s="132"/>
      <c r="G16" s="143"/>
      <c r="H16" s="132"/>
      <c r="I16" s="143"/>
      <c r="J16" s="132"/>
      <c r="K16" s="143"/>
      <c r="L16" s="143"/>
      <c r="M16" s="143"/>
      <c r="N16" s="136"/>
      <c r="O16" s="29" t="s">
        <v>20</v>
      </c>
      <c r="P16" s="29" t="s">
        <v>28</v>
      </c>
      <c r="Q16" s="29" t="s">
        <v>15</v>
      </c>
      <c r="R16" s="29" t="s">
        <v>16</v>
      </c>
      <c r="S16" s="140"/>
      <c r="T16" s="27"/>
      <c r="U16" s="62"/>
      <c r="V16" s="62"/>
      <c r="W16" s="28"/>
      <c r="X16" s="49" t="s">
        <v>16</v>
      </c>
      <c r="Y16" s="123" t="s">
        <v>20</v>
      </c>
    </row>
    <row r="17" spans="1:25" s="2" customFormat="1" ht="24.95" customHeight="1" thickBot="1" x14ac:dyDescent="0.3">
      <c r="A17" s="127">
        <v>45971</v>
      </c>
      <c r="B17" s="128" t="s">
        <v>9</v>
      </c>
      <c r="C17" s="119" t="s">
        <v>15</v>
      </c>
      <c r="D17" s="133"/>
      <c r="E17" s="76" t="s">
        <v>10</v>
      </c>
      <c r="F17" s="133"/>
      <c r="G17" s="76" t="s">
        <v>12</v>
      </c>
      <c r="H17" s="133"/>
      <c r="I17" s="76" t="s">
        <v>13</v>
      </c>
      <c r="J17" s="133"/>
      <c r="K17" s="168" t="s">
        <v>19</v>
      </c>
      <c r="L17" s="177"/>
      <c r="M17" s="170" t="s">
        <v>23</v>
      </c>
      <c r="N17" s="132"/>
      <c r="O17" s="132"/>
      <c r="P17" s="132"/>
      <c r="Q17" s="132"/>
      <c r="R17" s="132"/>
      <c r="S17" s="143"/>
      <c r="T17" s="75" t="s">
        <v>17</v>
      </c>
      <c r="U17" s="76" t="s">
        <v>21</v>
      </c>
      <c r="V17" s="76" t="s">
        <v>15</v>
      </c>
      <c r="W17" s="77" t="s">
        <v>16</v>
      </c>
      <c r="X17" s="41"/>
      <c r="Y17" s="152"/>
    </row>
    <row r="18" spans="1:25" s="2" customFormat="1" ht="24.95" customHeight="1" thickBot="1" x14ac:dyDescent="0.3">
      <c r="A18" s="127">
        <v>45972</v>
      </c>
      <c r="B18" s="128" t="s">
        <v>18</v>
      </c>
      <c r="C18" s="78" t="s">
        <v>10</v>
      </c>
      <c r="D18" s="132"/>
      <c r="E18" s="29" t="s">
        <v>12</v>
      </c>
      <c r="F18" s="132"/>
      <c r="G18" s="72" t="s">
        <v>15</v>
      </c>
      <c r="H18" s="132"/>
      <c r="I18" s="72" t="s">
        <v>15</v>
      </c>
      <c r="J18" s="132"/>
      <c r="K18" s="32" t="s">
        <v>14</v>
      </c>
      <c r="L18" s="143"/>
      <c r="M18" s="102" t="s">
        <v>13</v>
      </c>
      <c r="N18" s="132"/>
      <c r="O18" s="132"/>
      <c r="P18" s="132"/>
      <c r="Q18" s="132"/>
      <c r="R18" s="132"/>
      <c r="S18" s="143"/>
      <c r="T18" s="78" t="s">
        <v>21</v>
      </c>
      <c r="U18" s="29" t="s">
        <v>15</v>
      </c>
      <c r="V18" s="29" t="s">
        <v>16</v>
      </c>
      <c r="W18" s="71" t="s">
        <v>20</v>
      </c>
      <c r="X18" s="62"/>
      <c r="Y18" s="153"/>
    </row>
    <row r="19" spans="1:25" s="2" customFormat="1" ht="24.95" customHeight="1" thickBot="1" x14ac:dyDescent="0.3">
      <c r="A19" s="127">
        <v>45973</v>
      </c>
      <c r="B19" s="128" t="s">
        <v>22</v>
      </c>
      <c r="C19" s="78" t="s">
        <v>13</v>
      </c>
      <c r="D19" s="132"/>
      <c r="E19" s="29" t="s">
        <v>10</v>
      </c>
      <c r="F19" s="132"/>
      <c r="G19" s="72" t="s">
        <v>15</v>
      </c>
      <c r="H19" s="132"/>
      <c r="I19" s="29" t="s">
        <v>12</v>
      </c>
      <c r="J19" s="132"/>
      <c r="K19" s="32" t="s">
        <v>19</v>
      </c>
      <c r="L19" s="143"/>
      <c r="M19" s="102" t="s">
        <v>12</v>
      </c>
      <c r="N19" s="132"/>
      <c r="O19" s="132"/>
      <c r="P19" s="132"/>
      <c r="Q19" s="132"/>
      <c r="R19" s="132"/>
      <c r="S19" s="143"/>
      <c r="T19" s="78" t="s">
        <v>15</v>
      </c>
      <c r="U19" s="31" t="s">
        <v>15</v>
      </c>
      <c r="V19" s="29" t="s">
        <v>20</v>
      </c>
      <c r="W19" s="71" t="s">
        <v>17</v>
      </c>
      <c r="X19" s="62"/>
      <c r="Y19" s="153"/>
    </row>
    <row r="20" spans="1:25" s="2" customFormat="1" ht="24.95" customHeight="1" thickBot="1" x14ac:dyDescent="0.3">
      <c r="A20" s="127">
        <v>45974</v>
      </c>
      <c r="B20" s="128" t="s">
        <v>24</v>
      </c>
      <c r="C20" s="78" t="s">
        <v>12</v>
      </c>
      <c r="D20" s="132"/>
      <c r="E20" s="29" t="s">
        <v>13</v>
      </c>
      <c r="F20" s="132"/>
      <c r="G20" s="29" t="s">
        <v>10</v>
      </c>
      <c r="H20" s="132"/>
      <c r="I20" s="72" t="s">
        <v>15</v>
      </c>
      <c r="J20" s="132"/>
      <c r="K20" s="32" t="s">
        <v>14</v>
      </c>
      <c r="L20" s="143"/>
      <c r="M20" s="102" t="s">
        <v>12</v>
      </c>
      <c r="N20" s="132"/>
      <c r="O20" s="132"/>
      <c r="P20" s="132"/>
      <c r="Q20" s="132"/>
      <c r="R20" s="132"/>
      <c r="S20" s="143"/>
      <c r="T20" s="78" t="s">
        <v>16</v>
      </c>
      <c r="U20" s="29" t="s">
        <v>20</v>
      </c>
      <c r="V20" s="29" t="s">
        <v>17</v>
      </c>
      <c r="W20" s="71" t="s">
        <v>15</v>
      </c>
      <c r="X20" s="62"/>
      <c r="Y20" s="153"/>
    </row>
    <row r="21" spans="1:25" s="2" customFormat="1" ht="24.95" customHeight="1" thickBot="1" x14ac:dyDescent="0.3">
      <c r="A21" s="127">
        <v>45975</v>
      </c>
      <c r="B21" s="129" t="s">
        <v>25</v>
      </c>
      <c r="C21" s="79" t="s">
        <v>15</v>
      </c>
      <c r="D21" s="134"/>
      <c r="E21" s="72" t="s">
        <v>12</v>
      </c>
      <c r="F21" s="134"/>
      <c r="G21" s="72" t="s">
        <v>13</v>
      </c>
      <c r="H21" s="134"/>
      <c r="I21" s="72" t="s">
        <v>10</v>
      </c>
      <c r="J21" s="134"/>
      <c r="K21" s="169" t="s">
        <v>19</v>
      </c>
      <c r="L21" s="144"/>
      <c r="M21" s="174" t="s">
        <v>15</v>
      </c>
      <c r="N21" s="132"/>
      <c r="O21" s="132"/>
      <c r="P21" s="132"/>
      <c r="Q21" s="132"/>
      <c r="R21" s="132"/>
      <c r="S21" s="143"/>
      <c r="T21" s="79" t="s">
        <v>15</v>
      </c>
      <c r="U21" s="72" t="s">
        <v>17</v>
      </c>
      <c r="V21" s="72" t="s">
        <v>21</v>
      </c>
      <c r="W21" s="73" t="s">
        <v>15</v>
      </c>
      <c r="X21" s="48"/>
      <c r="Y21" s="154"/>
    </row>
    <row r="22" spans="1:25" s="2" customFormat="1" ht="24.95" customHeight="1" x14ac:dyDescent="0.25">
      <c r="A22" s="127">
        <v>45976</v>
      </c>
      <c r="B22" s="128" t="s">
        <v>26</v>
      </c>
      <c r="C22" s="150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6"/>
      <c r="O22" s="29" t="s">
        <v>14</v>
      </c>
      <c r="P22" s="29" t="s">
        <v>28</v>
      </c>
      <c r="Q22" s="29" t="s">
        <v>21</v>
      </c>
      <c r="R22" s="29" t="s">
        <v>15</v>
      </c>
      <c r="S22" s="140"/>
      <c r="T22" s="27"/>
      <c r="U22" s="62"/>
      <c r="V22" s="62"/>
      <c r="W22" s="28"/>
      <c r="X22" s="43" t="s">
        <v>16</v>
      </c>
      <c r="Y22" s="151" t="s">
        <v>20</v>
      </c>
    </row>
    <row r="23" spans="1:25" s="2" customFormat="1" ht="24.95" customHeight="1" thickBot="1" x14ac:dyDescent="0.3">
      <c r="A23" s="127">
        <v>45977</v>
      </c>
      <c r="B23" s="128" t="s">
        <v>27</v>
      </c>
      <c r="C23" s="150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6"/>
      <c r="O23" s="20" t="s">
        <v>17</v>
      </c>
      <c r="P23" s="143"/>
      <c r="Q23" s="29" t="s">
        <v>16</v>
      </c>
      <c r="R23" s="20" t="s">
        <v>20</v>
      </c>
      <c r="S23" s="140"/>
      <c r="T23" s="27"/>
      <c r="U23" s="62"/>
      <c r="V23" s="62"/>
      <c r="W23" s="28"/>
      <c r="X23" s="49" t="s">
        <v>17</v>
      </c>
      <c r="Y23" s="123" t="s">
        <v>21</v>
      </c>
    </row>
    <row r="24" spans="1:25" s="2" customFormat="1" ht="24.95" customHeight="1" x14ac:dyDescent="0.25">
      <c r="A24" s="127">
        <v>45978</v>
      </c>
      <c r="B24" s="128" t="s">
        <v>9</v>
      </c>
      <c r="C24" s="81" t="s">
        <v>10</v>
      </c>
      <c r="D24" s="133"/>
      <c r="E24" s="120" t="s">
        <v>15</v>
      </c>
      <c r="F24" s="133"/>
      <c r="G24" s="81" t="s">
        <v>12</v>
      </c>
      <c r="H24" s="133"/>
      <c r="I24" s="81" t="s">
        <v>12</v>
      </c>
      <c r="J24" s="133"/>
      <c r="K24" s="168" t="s">
        <v>14</v>
      </c>
      <c r="L24" s="177"/>
      <c r="M24" s="170" t="s">
        <v>13</v>
      </c>
      <c r="N24" s="132"/>
      <c r="O24" s="132"/>
      <c r="P24" s="132"/>
      <c r="Q24" s="132"/>
      <c r="R24" s="132"/>
      <c r="S24" s="143"/>
      <c r="T24" s="75" t="s">
        <v>15</v>
      </c>
      <c r="U24" s="76" t="s">
        <v>16</v>
      </c>
      <c r="V24" s="76" t="s">
        <v>15</v>
      </c>
      <c r="W24" s="77" t="s">
        <v>17</v>
      </c>
      <c r="X24" s="41"/>
      <c r="Y24" s="152"/>
    </row>
    <row r="25" spans="1:25" s="2" customFormat="1" ht="24.95" customHeight="1" x14ac:dyDescent="0.25">
      <c r="A25" s="127">
        <v>45979</v>
      </c>
      <c r="B25" s="128" t="s">
        <v>18</v>
      </c>
      <c r="C25" s="66" t="s">
        <v>13</v>
      </c>
      <c r="D25" s="132"/>
      <c r="E25" s="66" t="s">
        <v>10</v>
      </c>
      <c r="F25" s="132"/>
      <c r="G25" s="25" t="s">
        <v>15</v>
      </c>
      <c r="H25" s="132"/>
      <c r="I25" s="25" t="s">
        <v>15</v>
      </c>
      <c r="J25" s="132"/>
      <c r="K25" s="32" t="s">
        <v>19</v>
      </c>
      <c r="L25" s="143"/>
      <c r="M25" s="102" t="s">
        <v>12</v>
      </c>
      <c r="N25" s="132"/>
      <c r="O25" s="132"/>
      <c r="P25" s="132"/>
      <c r="Q25" s="132"/>
      <c r="R25" s="132"/>
      <c r="S25" s="143"/>
      <c r="T25" s="78" t="s">
        <v>16</v>
      </c>
      <c r="U25" s="29" t="s">
        <v>20</v>
      </c>
      <c r="V25" s="29" t="s">
        <v>17</v>
      </c>
      <c r="W25" s="71" t="s">
        <v>21</v>
      </c>
      <c r="X25" s="62"/>
      <c r="Y25" s="153"/>
    </row>
    <row r="26" spans="1:25" s="2" customFormat="1" ht="24.95" customHeight="1" x14ac:dyDescent="0.25">
      <c r="A26" s="127">
        <v>45980</v>
      </c>
      <c r="B26" s="128" t="s">
        <v>22</v>
      </c>
      <c r="C26" s="66" t="s">
        <v>12</v>
      </c>
      <c r="D26" s="132"/>
      <c r="E26" s="66" t="s">
        <v>13</v>
      </c>
      <c r="F26" s="132"/>
      <c r="G26" s="25" t="s">
        <v>15</v>
      </c>
      <c r="H26" s="132"/>
      <c r="I26" s="66" t="s">
        <v>13</v>
      </c>
      <c r="J26" s="132"/>
      <c r="K26" s="32" t="s">
        <v>14</v>
      </c>
      <c r="L26" s="143"/>
      <c r="M26" s="102" t="s">
        <v>23</v>
      </c>
      <c r="N26" s="132"/>
      <c r="O26" s="132"/>
      <c r="P26" s="132"/>
      <c r="Q26" s="132"/>
      <c r="R26" s="132"/>
      <c r="S26" s="143"/>
      <c r="T26" s="78" t="s">
        <v>20</v>
      </c>
      <c r="U26" s="29" t="s">
        <v>17</v>
      </c>
      <c r="V26" s="29" t="s">
        <v>21</v>
      </c>
      <c r="W26" s="71" t="s">
        <v>15</v>
      </c>
      <c r="X26" s="62"/>
      <c r="Y26" s="153"/>
    </row>
    <row r="27" spans="1:25" s="2" customFormat="1" ht="24.95" customHeight="1" x14ac:dyDescent="0.25">
      <c r="A27" s="127">
        <v>45981</v>
      </c>
      <c r="B27" s="128" t="s">
        <v>24</v>
      </c>
      <c r="C27" s="66" t="s">
        <v>10</v>
      </c>
      <c r="D27" s="132"/>
      <c r="E27" s="66" t="s">
        <v>12</v>
      </c>
      <c r="F27" s="132"/>
      <c r="G27" s="66" t="s">
        <v>13</v>
      </c>
      <c r="H27" s="132"/>
      <c r="I27" s="66" t="s">
        <v>23</v>
      </c>
      <c r="J27" s="132"/>
      <c r="K27" s="32" t="s">
        <v>19</v>
      </c>
      <c r="L27" s="143"/>
      <c r="M27" s="101" t="s">
        <v>15</v>
      </c>
      <c r="N27" s="132"/>
      <c r="O27" s="132"/>
      <c r="P27" s="132"/>
      <c r="Q27" s="132"/>
      <c r="R27" s="132"/>
      <c r="S27" s="143"/>
      <c r="T27" s="78" t="s">
        <v>17</v>
      </c>
      <c r="U27" s="29" t="s">
        <v>15</v>
      </c>
      <c r="V27" s="29" t="s">
        <v>15</v>
      </c>
      <c r="W27" s="71" t="s">
        <v>16</v>
      </c>
      <c r="X27" s="62"/>
      <c r="Y27" s="153"/>
    </row>
    <row r="28" spans="1:25" s="2" customFormat="1" ht="24.95" customHeight="1" thickBot="1" x14ac:dyDescent="0.3">
      <c r="A28" s="127">
        <v>45982</v>
      </c>
      <c r="B28" s="129" t="s">
        <v>25</v>
      </c>
      <c r="C28" s="103" t="s">
        <v>15</v>
      </c>
      <c r="D28" s="134"/>
      <c r="E28" s="121" t="s">
        <v>10</v>
      </c>
      <c r="F28" s="134"/>
      <c r="G28" s="67" t="s">
        <v>12</v>
      </c>
      <c r="H28" s="134"/>
      <c r="I28" s="67" t="s">
        <v>13</v>
      </c>
      <c r="J28" s="134"/>
      <c r="K28" s="169" t="s">
        <v>14</v>
      </c>
      <c r="L28" s="144"/>
      <c r="M28" s="179" t="s">
        <v>23</v>
      </c>
      <c r="N28" s="132"/>
      <c r="O28" s="132"/>
      <c r="P28" s="132"/>
      <c r="Q28" s="132"/>
      <c r="R28" s="132"/>
      <c r="S28" s="143"/>
      <c r="T28" s="79" t="s">
        <v>21</v>
      </c>
      <c r="U28" s="72" t="s">
        <v>15</v>
      </c>
      <c r="V28" s="72" t="s">
        <v>16</v>
      </c>
      <c r="W28" s="73" t="s">
        <v>20</v>
      </c>
      <c r="X28" s="48"/>
      <c r="Y28" s="154"/>
    </row>
    <row r="29" spans="1:25" s="2" customFormat="1" ht="24.95" customHeight="1" x14ac:dyDescent="0.25">
      <c r="A29" s="127">
        <v>45983</v>
      </c>
      <c r="B29" s="128" t="s">
        <v>26</v>
      </c>
      <c r="C29" s="150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6"/>
      <c r="O29" s="39" t="s">
        <v>19</v>
      </c>
      <c r="P29" s="132"/>
      <c r="Q29" s="39" t="s">
        <v>16</v>
      </c>
      <c r="R29" s="39" t="s">
        <v>20</v>
      </c>
      <c r="S29" s="140"/>
      <c r="T29" s="27"/>
      <c r="U29" s="62"/>
      <c r="V29" s="62"/>
      <c r="W29" s="28"/>
      <c r="X29" s="43" t="s">
        <v>17</v>
      </c>
      <c r="Y29" s="151" t="s">
        <v>21</v>
      </c>
    </row>
    <row r="30" spans="1:25" s="2" customFormat="1" ht="24.95" customHeight="1" thickBot="1" x14ac:dyDescent="0.3">
      <c r="A30" s="127">
        <v>45984</v>
      </c>
      <c r="B30" s="128" t="s">
        <v>27</v>
      </c>
      <c r="C30" s="150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6"/>
      <c r="O30" s="39" t="s">
        <v>15</v>
      </c>
      <c r="P30" s="39" t="s">
        <v>28</v>
      </c>
      <c r="Q30" s="39" t="s">
        <v>21</v>
      </c>
      <c r="R30" s="39" t="s">
        <v>17</v>
      </c>
      <c r="S30" s="140"/>
      <c r="T30" s="27"/>
      <c r="U30" s="62"/>
      <c r="V30" s="62"/>
      <c r="W30" s="28"/>
      <c r="X30" s="49" t="s">
        <v>15</v>
      </c>
      <c r="Y30" s="123" t="s">
        <v>16</v>
      </c>
    </row>
    <row r="31" spans="1:25" s="2" customFormat="1" ht="24.95" customHeight="1" x14ac:dyDescent="0.25">
      <c r="A31" s="127">
        <v>45985</v>
      </c>
      <c r="B31" s="128" t="s">
        <v>9</v>
      </c>
      <c r="C31" s="75" t="s">
        <v>13</v>
      </c>
      <c r="D31" s="133"/>
      <c r="E31" s="76" t="s">
        <v>10</v>
      </c>
      <c r="F31" s="133"/>
      <c r="G31" s="120" t="s">
        <v>15</v>
      </c>
      <c r="H31" s="133"/>
      <c r="I31" s="76" t="s">
        <v>23</v>
      </c>
      <c r="J31" s="133"/>
      <c r="K31" s="168" t="s">
        <v>19</v>
      </c>
      <c r="L31" s="177"/>
      <c r="M31" s="170" t="s">
        <v>12</v>
      </c>
      <c r="N31" s="132"/>
      <c r="O31" s="132"/>
      <c r="P31" s="132"/>
      <c r="Q31" s="132"/>
      <c r="R31" s="132"/>
      <c r="S31" s="143"/>
      <c r="T31" s="75" t="s">
        <v>20</v>
      </c>
      <c r="U31" s="76" t="s">
        <v>17</v>
      </c>
      <c r="V31" s="76" t="s">
        <v>21</v>
      </c>
      <c r="W31" s="77" t="s">
        <v>15</v>
      </c>
      <c r="X31" s="41"/>
      <c r="Y31" s="152"/>
    </row>
    <row r="32" spans="1:25" s="2" customFormat="1" ht="24.95" customHeight="1" x14ac:dyDescent="0.25">
      <c r="A32" s="127">
        <v>45986</v>
      </c>
      <c r="B32" s="128" t="s">
        <v>18</v>
      </c>
      <c r="C32" s="78" t="s">
        <v>12</v>
      </c>
      <c r="D32" s="132"/>
      <c r="E32" s="29" t="s">
        <v>13</v>
      </c>
      <c r="F32" s="132"/>
      <c r="G32" s="29" t="s">
        <v>23</v>
      </c>
      <c r="H32" s="132"/>
      <c r="I32" s="25" t="s">
        <v>15</v>
      </c>
      <c r="J32" s="132"/>
      <c r="K32" s="32" t="s">
        <v>14</v>
      </c>
      <c r="L32" s="143"/>
      <c r="M32" s="102" t="s">
        <v>13</v>
      </c>
      <c r="N32" s="132"/>
      <c r="O32" s="132"/>
      <c r="P32" s="132"/>
      <c r="Q32" s="132"/>
      <c r="R32" s="132"/>
      <c r="S32" s="143"/>
      <c r="T32" s="78" t="s">
        <v>17</v>
      </c>
      <c r="U32" s="29" t="s">
        <v>21</v>
      </c>
      <c r="V32" s="29" t="s">
        <v>15</v>
      </c>
      <c r="W32" s="71" t="s">
        <v>16</v>
      </c>
      <c r="X32" s="62"/>
      <c r="Y32" s="153"/>
    </row>
    <row r="33" spans="1:25" s="2" customFormat="1" ht="24.95" customHeight="1" x14ac:dyDescent="0.25">
      <c r="A33" s="127">
        <v>45987</v>
      </c>
      <c r="B33" s="128" t="s">
        <v>22</v>
      </c>
      <c r="C33" s="78" t="s">
        <v>12</v>
      </c>
      <c r="D33" s="132"/>
      <c r="E33" s="29" t="s">
        <v>12</v>
      </c>
      <c r="F33" s="132"/>
      <c r="G33" s="29" t="s">
        <v>13</v>
      </c>
      <c r="H33" s="132"/>
      <c r="I33" s="29" t="s">
        <v>23</v>
      </c>
      <c r="J33" s="132"/>
      <c r="K33" s="32" t="s">
        <v>19</v>
      </c>
      <c r="L33" s="143"/>
      <c r="M33" s="101" t="s">
        <v>15</v>
      </c>
      <c r="N33" s="132"/>
      <c r="O33" s="132"/>
      <c r="P33" s="132"/>
      <c r="Q33" s="132"/>
      <c r="R33" s="132"/>
      <c r="S33" s="143"/>
      <c r="T33" s="78" t="s">
        <v>15</v>
      </c>
      <c r="U33" s="29" t="s">
        <v>15</v>
      </c>
      <c r="V33" s="29" t="s">
        <v>16</v>
      </c>
      <c r="W33" s="71" t="s">
        <v>20</v>
      </c>
      <c r="X33" s="62"/>
      <c r="Y33" s="153"/>
    </row>
    <row r="34" spans="1:25" s="2" customFormat="1" ht="24.95" customHeight="1" x14ac:dyDescent="0.25">
      <c r="A34" s="127">
        <v>45988</v>
      </c>
      <c r="B34" s="128" t="s">
        <v>24</v>
      </c>
      <c r="C34" s="122" t="s">
        <v>15</v>
      </c>
      <c r="D34" s="132"/>
      <c r="E34" s="29" t="s">
        <v>12</v>
      </c>
      <c r="F34" s="132"/>
      <c r="G34" s="29" t="s">
        <v>12</v>
      </c>
      <c r="H34" s="132"/>
      <c r="I34" s="29" t="s">
        <v>13</v>
      </c>
      <c r="J34" s="132"/>
      <c r="K34" s="32" t="s">
        <v>14</v>
      </c>
      <c r="L34" s="143"/>
      <c r="M34" s="102" t="s">
        <v>23</v>
      </c>
      <c r="N34" s="132"/>
      <c r="O34" s="132"/>
      <c r="P34" s="132"/>
      <c r="Q34" s="132"/>
      <c r="R34" s="132"/>
      <c r="S34" s="143"/>
      <c r="T34" s="78" t="s">
        <v>15</v>
      </c>
      <c r="U34" s="29" t="s">
        <v>16</v>
      </c>
      <c r="V34" s="29" t="s">
        <v>20</v>
      </c>
      <c r="W34" s="71" t="s">
        <v>17</v>
      </c>
      <c r="X34" s="62"/>
      <c r="Y34" s="153"/>
    </row>
    <row r="35" spans="1:25" s="2" customFormat="1" ht="24.95" customHeight="1" thickBot="1" x14ac:dyDescent="0.3">
      <c r="A35" s="127">
        <v>45989</v>
      </c>
      <c r="B35" s="128" t="s">
        <v>25</v>
      </c>
      <c r="C35" s="79" t="s">
        <v>10</v>
      </c>
      <c r="D35" s="134"/>
      <c r="E35" s="72" t="s">
        <v>12</v>
      </c>
      <c r="F35" s="134"/>
      <c r="G35" s="121" t="s">
        <v>15</v>
      </c>
      <c r="H35" s="134"/>
      <c r="I35" s="72" t="s">
        <v>12</v>
      </c>
      <c r="J35" s="134"/>
      <c r="K35" s="169" t="s">
        <v>19</v>
      </c>
      <c r="L35" s="144"/>
      <c r="M35" s="174" t="s">
        <v>13</v>
      </c>
      <c r="N35" s="132"/>
      <c r="O35" s="132"/>
      <c r="P35" s="132"/>
      <c r="Q35" s="132"/>
      <c r="R35" s="132"/>
      <c r="S35" s="143"/>
      <c r="T35" s="79" t="s">
        <v>15</v>
      </c>
      <c r="U35" s="72" t="s">
        <v>20</v>
      </c>
      <c r="V35" s="72" t="s">
        <v>17</v>
      </c>
      <c r="W35" s="73" t="s">
        <v>15</v>
      </c>
      <c r="X35" s="48"/>
      <c r="Y35" s="154"/>
    </row>
    <row r="36" spans="1:25" s="2" customFormat="1" ht="24.95" customHeight="1" x14ac:dyDescent="0.25">
      <c r="A36" s="130">
        <v>45990</v>
      </c>
      <c r="B36" s="116" t="s">
        <v>26</v>
      </c>
      <c r="C36" s="150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75" t="s">
        <v>14</v>
      </c>
      <c r="P36" s="76" t="s">
        <v>28</v>
      </c>
      <c r="Q36" s="76" t="s">
        <v>20</v>
      </c>
      <c r="R36" s="77" t="s">
        <v>17</v>
      </c>
      <c r="S36" s="143"/>
      <c r="T36" s="62"/>
      <c r="U36" s="62"/>
      <c r="V36" s="62"/>
      <c r="W36" s="28"/>
      <c r="X36" s="43" t="s">
        <v>16</v>
      </c>
      <c r="Y36" s="151" t="s">
        <v>17</v>
      </c>
    </row>
    <row r="37" spans="1:25" s="2" customFormat="1" ht="24.95" customHeight="1" thickBot="1" x14ac:dyDescent="0.3">
      <c r="A37" s="131">
        <v>45991</v>
      </c>
      <c r="B37" s="69" t="s">
        <v>27</v>
      </c>
      <c r="C37" s="141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79" t="s">
        <v>16</v>
      </c>
      <c r="P37" s="144"/>
      <c r="Q37" s="72" t="s">
        <v>21</v>
      </c>
      <c r="R37" s="73" t="s">
        <v>15</v>
      </c>
      <c r="S37" s="144"/>
      <c r="T37" s="156"/>
      <c r="U37" s="156"/>
      <c r="V37" s="156"/>
      <c r="W37" s="157"/>
      <c r="X37" s="124" t="s">
        <v>20</v>
      </c>
      <c r="Y37" s="73" t="s">
        <v>15</v>
      </c>
    </row>
    <row r="41" spans="1:25" x14ac:dyDescent="0.25">
      <c r="J41" s="186"/>
      <c r="K41" s="186"/>
      <c r="L41" s="186"/>
      <c r="M41" s="186"/>
      <c r="N41" s="186"/>
      <c r="O41" s="186"/>
      <c r="P41" s="186"/>
      <c r="Q41" s="186"/>
      <c r="R41" s="186"/>
    </row>
    <row r="42" spans="1:25" ht="15.75" x14ac:dyDescent="0.25">
      <c r="J42" s="187"/>
      <c r="K42" s="187"/>
      <c r="L42" s="187"/>
      <c r="M42" s="187"/>
      <c r="N42" s="189"/>
      <c r="O42" s="189"/>
      <c r="P42" s="189"/>
      <c r="Q42" s="188"/>
      <c r="R42" s="186"/>
    </row>
    <row r="43" spans="1:25" x14ac:dyDescent="0.25">
      <c r="J43" s="185"/>
      <c r="K43" s="185"/>
      <c r="L43" s="185"/>
      <c r="M43" s="185"/>
      <c r="N43" s="188"/>
      <c r="O43" s="188"/>
      <c r="P43" s="188"/>
      <c r="Q43" s="188"/>
      <c r="R43" s="186"/>
    </row>
    <row r="44" spans="1:25" x14ac:dyDescent="0.25">
      <c r="J44" s="185"/>
      <c r="K44" s="185"/>
      <c r="L44" s="185"/>
      <c r="M44" s="185"/>
      <c r="N44" s="212"/>
      <c r="O44" s="212"/>
      <c r="P44" s="212"/>
      <c r="Q44" s="186"/>
      <c r="R44" s="186"/>
    </row>
    <row r="45" spans="1:25" x14ac:dyDescent="0.25">
      <c r="J45" s="186"/>
      <c r="K45" s="186"/>
      <c r="L45" s="186"/>
      <c r="M45" s="186"/>
      <c r="N45" s="186"/>
      <c r="O45" s="186"/>
      <c r="P45" s="186"/>
      <c r="Q45" s="186"/>
      <c r="R45" s="186"/>
    </row>
    <row r="46" spans="1:25" x14ac:dyDescent="0.25">
      <c r="J46" s="186"/>
      <c r="K46" s="186"/>
      <c r="L46" s="186"/>
      <c r="M46" s="186"/>
      <c r="N46" s="186"/>
      <c r="O46" s="186"/>
      <c r="P46" s="186"/>
      <c r="Q46" s="186"/>
      <c r="R46" s="186"/>
    </row>
    <row r="47" spans="1:25" x14ac:dyDescent="0.25">
      <c r="J47" s="186"/>
      <c r="K47" s="186"/>
      <c r="L47" s="186"/>
      <c r="M47" s="186"/>
      <c r="N47" s="186"/>
      <c r="O47" s="186"/>
      <c r="P47" s="186"/>
      <c r="Q47" s="186"/>
      <c r="R47" s="186"/>
    </row>
    <row r="48" spans="1:25" x14ac:dyDescent="0.25">
      <c r="J48" s="186"/>
      <c r="K48" s="186"/>
      <c r="L48" s="186"/>
      <c r="M48" s="186"/>
      <c r="N48" s="186"/>
      <c r="O48" s="186"/>
      <c r="P48" s="186"/>
      <c r="Q48" s="186"/>
      <c r="R48" s="186"/>
    </row>
  </sheetData>
  <mergeCells count="8">
    <mergeCell ref="N44:P44"/>
    <mergeCell ref="A6:A7"/>
    <mergeCell ref="C1:M3"/>
    <mergeCell ref="O1:R3"/>
    <mergeCell ref="T1:Y3"/>
    <mergeCell ref="A5:B5"/>
    <mergeCell ref="T5:W5"/>
    <mergeCell ref="X5:Y5"/>
  </mergeCells>
  <conditionalFormatting sqref="A1">
    <cfRule type="cellIs" dxfId="685" priority="874" stopIfTrue="1" operator="equal">
      <formula>"Kids"</formula>
    </cfRule>
    <cfRule type="cellIs" dxfId="684" priority="878" stopIfTrue="1" operator="equal">
      <formula>"C Remand "</formula>
    </cfRule>
    <cfRule type="cellIs" dxfId="683" priority="864" operator="equal">
      <formula>"E Kids"</formula>
    </cfRule>
    <cfRule type="cellIs" dxfId="682" priority="872" stopIfTrue="1" operator="equal">
      <formula>"C Remand"</formula>
    </cfRule>
    <cfRule type="cellIs" dxfId="681" priority="869" stopIfTrue="1" operator="equal">
      <formula>"A / B &amp; D Remand"</formula>
    </cfRule>
    <cfRule type="cellIs" dxfId="680" priority="870" stopIfTrue="1" operator="equal">
      <formula>"Protection"</formula>
    </cfRule>
    <cfRule type="cellIs" dxfId="679" priority="871" stopIfTrue="1" operator="equal">
      <formula>"Convicted"</formula>
    </cfRule>
    <cfRule type="cellIs" priority="873" stopIfTrue="1" operator="equal">
      <formula>"E Kids"</formula>
    </cfRule>
    <cfRule type="cellIs" dxfId="678" priority="875" stopIfTrue="1" operator="equal">
      <formula>"Convicted"</formula>
    </cfRule>
    <cfRule type="cellIs" dxfId="677" priority="876" stopIfTrue="1" operator="equal">
      <formula>"Protection"</formula>
    </cfRule>
    <cfRule type="cellIs" dxfId="676" priority="877" stopIfTrue="1" operator="equal">
      <formula>"A / B &amp; D Remand"</formula>
    </cfRule>
  </conditionalFormatting>
  <conditionalFormatting sqref="A5:A6 D5:T7 B6:B7 J43:N44">
    <cfRule type="expression" dxfId="675" priority="866" stopIfTrue="1">
      <formula>NOT(ISERROR(SEARCH("E/DSL",A5)))</formula>
    </cfRule>
  </conditionalFormatting>
  <conditionalFormatting sqref="A4:M9 J42:N44 N4:XFD37 A10:A35 A36:M37">
    <cfRule type="cellIs" dxfId="674" priority="578" operator="equal">
      <formula>"E Kids"</formula>
    </cfRule>
  </conditionalFormatting>
  <conditionalFormatting sqref="A8:XFD9 A10:A35 N10:XFD35 A36:XFD37">
    <cfRule type="cellIs" dxfId="673" priority="579" operator="equal">
      <formula>"Convicted"</formula>
    </cfRule>
  </conditionalFormatting>
  <conditionalFormatting sqref="B8:B9 B36:B37">
    <cfRule type="expression" dxfId="672" priority="586" stopIfTrue="1">
      <formula>NOT(ISERROR(SEARCH("E/DSL",B8)))</formula>
    </cfRule>
  </conditionalFormatting>
  <conditionalFormatting sqref="B10:B35">
    <cfRule type="expression" dxfId="671" priority="559" stopIfTrue="1">
      <formula>NOT(ISERROR(SEARCH("E/DSL",B10)))</formula>
    </cfRule>
  </conditionalFormatting>
  <conditionalFormatting sqref="C1">
    <cfRule type="cellIs" dxfId="670" priority="856" stopIfTrue="1" operator="equal">
      <formula>"Convicted"</formula>
    </cfRule>
    <cfRule type="cellIs" dxfId="669" priority="855" stopIfTrue="1" operator="equal">
      <formula>"Protection"</formula>
    </cfRule>
    <cfRule type="cellIs" dxfId="668" priority="854" stopIfTrue="1" operator="equal">
      <formula>"A / B &amp; D Remand"</formula>
    </cfRule>
    <cfRule type="cellIs" dxfId="667" priority="861" stopIfTrue="1" operator="equal">
      <formula>"Protection"</formula>
    </cfRule>
    <cfRule type="cellIs" dxfId="666" priority="862" stopIfTrue="1" operator="equal">
      <formula>"A / B &amp; D Remand"</formula>
    </cfRule>
    <cfRule type="cellIs" dxfId="665" priority="857" stopIfTrue="1" operator="equal">
      <formula>"C Remand"</formula>
    </cfRule>
    <cfRule type="cellIs" priority="858" stopIfTrue="1" operator="equal">
      <formula>"E Kids"</formula>
    </cfRule>
    <cfRule type="cellIs" dxfId="664" priority="863" stopIfTrue="1" operator="equal">
      <formula>"C Remand "</formula>
    </cfRule>
    <cfRule type="cellIs" dxfId="663" priority="859" stopIfTrue="1" operator="equal">
      <formula>"Kids"</formula>
    </cfRule>
    <cfRule type="cellIs" dxfId="662" priority="860" stopIfTrue="1" operator="equal">
      <formula>"Convicted"</formula>
    </cfRule>
  </conditionalFormatting>
  <conditionalFormatting sqref="C5">
    <cfRule type="cellIs" priority="883" stopIfTrue="1" operator="equal">
      <formula>"E Kids"</formula>
    </cfRule>
    <cfRule type="cellIs" dxfId="661" priority="879" stopIfTrue="1" operator="equal">
      <formula>"A / B &amp; D Remand"</formula>
    </cfRule>
    <cfRule type="cellIs" dxfId="660" priority="882" stopIfTrue="1" operator="equal">
      <formula>"C Remand"</formula>
    </cfRule>
    <cfRule type="cellIs" dxfId="659" priority="881" stopIfTrue="1" operator="equal">
      <formula>"Convicted"</formula>
    </cfRule>
    <cfRule type="cellIs" dxfId="658" priority="880" stopIfTrue="1" operator="equal">
      <formula>"Protection"</formula>
    </cfRule>
    <cfRule type="cellIs" dxfId="657" priority="884" stopIfTrue="1" operator="equal">
      <formula>"Kids"</formula>
    </cfRule>
    <cfRule type="cellIs" dxfId="656" priority="885" stopIfTrue="1" operator="equal">
      <formula>"Convicted"</formula>
    </cfRule>
    <cfRule type="cellIs" dxfId="655" priority="886" stopIfTrue="1" operator="equal">
      <formula>"Protection"</formula>
    </cfRule>
    <cfRule type="cellIs" dxfId="654" priority="888" stopIfTrue="1" operator="equal">
      <formula>"C Remand "</formula>
    </cfRule>
    <cfRule type="expression" dxfId="653" priority="889" stopIfTrue="1">
      <formula>NOT(ISERROR(SEARCH("E/DSL",C5)))</formula>
    </cfRule>
  </conditionalFormatting>
  <conditionalFormatting sqref="C5:C6">
    <cfRule type="cellIs" dxfId="652" priority="887" stopIfTrue="1" operator="equal">
      <formula>"A / B &amp; D Remand"</formula>
    </cfRule>
  </conditionalFormatting>
  <conditionalFormatting sqref="C6">
    <cfRule type="cellIs" priority="893" stopIfTrue="1" operator="equal">
      <formula>"E Kids"</formula>
    </cfRule>
    <cfRule type="cellIs" dxfId="651" priority="895" stopIfTrue="1" operator="equal">
      <formula>"Convicted"</formula>
    </cfRule>
    <cfRule type="cellIs" dxfId="650" priority="894" stopIfTrue="1" operator="equal">
      <formula>"Kids"</formula>
    </cfRule>
    <cfRule type="expression" dxfId="649" priority="899" stopIfTrue="1">
      <formula>NOT(ISERROR(SEARCH("E/DSL",C6)))</formula>
    </cfRule>
    <cfRule type="cellIs" dxfId="648" priority="890" stopIfTrue="1" operator="equal">
      <formula>"Protection"</formula>
    </cfRule>
    <cfRule type="cellIs" dxfId="647" priority="898" stopIfTrue="1" operator="equal">
      <formula>"C Remand "</formula>
    </cfRule>
    <cfRule type="cellIs" dxfId="646" priority="897" stopIfTrue="1" operator="equal">
      <formula>"A / B &amp; D Remand"</formula>
    </cfRule>
    <cfRule type="cellIs" dxfId="645" priority="891" stopIfTrue="1" operator="equal">
      <formula>"Convicted"</formula>
    </cfRule>
    <cfRule type="cellIs" dxfId="644" priority="892" stopIfTrue="1" operator="equal">
      <formula>"C Remand"</formula>
    </cfRule>
  </conditionalFormatting>
  <conditionalFormatting sqref="C6:C7">
    <cfRule type="cellIs" dxfId="643" priority="896" stopIfTrue="1" operator="equal">
      <formula>"Protection"</formula>
    </cfRule>
  </conditionalFormatting>
  <conditionalFormatting sqref="C7">
    <cfRule type="cellIs" dxfId="642" priority="868" stopIfTrue="1" operator="equal">
      <formula>"A / B &amp; D Remand"</formula>
    </cfRule>
    <cfRule type="cellIs" dxfId="641" priority="901" stopIfTrue="1" operator="equal">
      <formula>"Convicted"</formula>
    </cfRule>
    <cfRule type="cellIs" dxfId="640" priority="902" stopIfTrue="1" operator="equal">
      <formula>"C Remand"</formula>
    </cfRule>
    <cfRule type="cellIs" dxfId="639" priority="904" stopIfTrue="1" operator="equal">
      <formula>"Kids"</formula>
    </cfRule>
    <cfRule type="cellIs" dxfId="638" priority="905" stopIfTrue="1" operator="equal">
      <formula>"Convicted"</formula>
    </cfRule>
    <cfRule type="cellIs" dxfId="637" priority="906" stopIfTrue="1" operator="equal">
      <formula>"Protection"</formula>
    </cfRule>
    <cfRule type="cellIs" dxfId="636" priority="908" stopIfTrue="1" operator="equal">
      <formula>"C Remand "</formula>
    </cfRule>
    <cfRule type="expression" dxfId="635" priority="909" stopIfTrue="1">
      <formula>NOT(ISERROR(SEARCH("E/DSL",C7)))</formula>
    </cfRule>
    <cfRule type="cellIs" dxfId="634" priority="907" stopIfTrue="1" operator="equal">
      <formula>"A / B &amp; D Remand"</formula>
    </cfRule>
  </conditionalFormatting>
  <conditionalFormatting sqref="C8">
    <cfRule type="cellIs" dxfId="633" priority="824" stopIfTrue="1" operator="equal">
      <formula>"A / B &amp; D Remand"</formula>
    </cfRule>
    <cfRule type="cellIs" dxfId="632" priority="825" stopIfTrue="1" operator="equal">
      <formula>"C Remand "</formula>
    </cfRule>
    <cfRule type="cellIs" dxfId="631" priority="829" stopIfTrue="1" operator="equal">
      <formula>"C Remand"</formula>
    </cfRule>
    <cfRule type="cellIs" dxfId="630" priority="827" stopIfTrue="1" operator="equal">
      <formula>"Protection"</formula>
    </cfRule>
    <cfRule type="cellIs" dxfId="629" priority="828" stopIfTrue="1" operator="equal">
      <formula>"Convicted"</formula>
    </cfRule>
    <cfRule type="cellIs" dxfId="628" priority="830" stopIfTrue="1" operator="equal">
      <formula>"Convicted"</formula>
    </cfRule>
  </conditionalFormatting>
  <conditionalFormatting sqref="C8:C9">
    <cfRule type="cellIs" dxfId="627" priority="821" stopIfTrue="1" operator="equal">
      <formula>"Convicted"</formula>
    </cfRule>
    <cfRule type="cellIs" dxfId="626" priority="823" stopIfTrue="1" operator="equal">
      <formula>"Protection"</formula>
    </cfRule>
    <cfRule type="cellIs" dxfId="625" priority="826" stopIfTrue="1" operator="equal">
      <formula>"A / B &amp; D Remand"</formula>
    </cfRule>
  </conditionalFormatting>
  <conditionalFormatting sqref="C9">
    <cfRule type="cellIs" dxfId="624" priority="836" stopIfTrue="1" operator="equal">
      <formula>"Convicted"</formula>
    </cfRule>
    <cfRule type="cellIs" dxfId="623" priority="835" stopIfTrue="1" operator="equal">
      <formula>"C Remand"</formula>
    </cfRule>
    <cfRule type="cellIs" dxfId="622" priority="831" stopIfTrue="1" operator="equal">
      <formula>"C Remand "</formula>
    </cfRule>
    <cfRule type="cellIs" dxfId="621" priority="832" stopIfTrue="1" operator="equal">
      <formula>"A / B &amp; D Remand"</formula>
    </cfRule>
    <cfRule type="cellIs" dxfId="620" priority="833" stopIfTrue="1" operator="equal">
      <formula>"Protection"</formula>
    </cfRule>
    <cfRule type="cellIs" dxfId="619" priority="834" stopIfTrue="1" operator="equal">
      <formula>"Convicted"</formula>
    </cfRule>
  </conditionalFormatting>
  <conditionalFormatting sqref="C10:C11 C24 C31 G19:G23 G13 G15:G16 G25 G27 G29:G33 G35">
    <cfRule type="cellIs" dxfId="618" priority="410" stopIfTrue="1" operator="equal">
      <formula>"Convicted"</formula>
    </cfRule>
  </conditionalFormatting>
  <conditionalFormatting sqref="C10:C11 C24 C31">
    <cfRule type="cellIs" dxfId="617" priority="414" stopIfTrue="1" operator="equal">
      <formula>"Protection"</formula>
    </cfRule>
    <cfRule type="cellIs" dxfId="616" priority="416" stopIfTrue="1" operator="equal">
      <formula>"C Remand "</formula>
    </cfRule>
    <cfRule type="cellIs" dxfId="615" priority="415" stopIfTrue="1" operator="equal">
      <formula>"A / B &amp; D Remand"</formula>
    </cfRule>
    <cfRule type="cellIs" dxfId="614" priority="407" stopIfTrue="1" operator="equal">
      <formula>"Protection"</formula>
    </cfRule>
    <cfRule type="cellIs" dxfId="613" priority="413" stopIfTrue="1" operator="equal">
      <formula>"Convicted"</formula>
    </cfRule>
    <cfRule type="cellIs" dxfId="612" priority="412" stopIfTrue="1" operator="equal">
      <formula>"Kids"</formula>
    </cfRule>
    <cfRule type="cellIs" priority="411" stopIfTrue="1" operator="equal">
      <formula>"E Kids"</formula>
    </cfRule>
    <cfRule type="cellIs" dxfId="611" priority="409" stopIfTrue="1" operator="equal">
      <formula>"C Remand"</formula>
    </cfRule>
    <cfRule type="cellIs" dxfId="610" priority="408" stopIfTrue="1" operator="equal">
      <formula>"Convicted"</formula>
    </cfRule>
  </conditionalFormatting>
  <conditionalFormatting sqref="C12">
    <cfRule type="cellIs" dxfId="609" priority="109" stopIfTrue="1" operator="equal">
      <formula>"A"</formula>
    </cfRule>
    <cfRule type="cellIs" dxfId="608" priority="104" stopIfTrue="1" operator="equal">
      <formula>"E/DSL/LH"</formula>
    </cfRule>
    <cfRule type="cellIs" priority="105" stopIfTrue="1" operator="equal">
      <formula>"E Kids"</formula>
    </cfRule>
    <cfRule type="cellIs" dxfId="607" priority="106" stopIfTrue="1" operator="equal">
      <formula>"KIDS"</formula>
    </cfRule>
    <cfRule type="cellIs" dxfId="606" priority="107" stopIfTrue="1" operator="equal">
      <formula>"C"</formula>
    </cfRule>
    <cfRule type="cellIs" dxfId="605" priority="108" stopIfTrue="1" operator="equal">
      <formula>"B"</formula>
    </cfRule>
    <cfRule type="cellIs" dxfId="604" priority="103" stopIfTrue="1" operator="equal">
      <formula>"D"</formula>
    </cfRule>
  </conditionalFormatting>
  <conditionalFormatting sqref="C13 C15:C16 C18:C20 C25:C27 C32:C34">
    <cfRule type="cellIs" priority="372" stopIfTrue="1" operator="equal">
      <formula>"E Kids"</formula>
    </cfRule>
    <cfRule type="cellIs" dxfId="603" priority="373" stopIfTrue="1" operator="equal">
      <formula>"Kids"</formula>
    </cfRule>
    <cfRule type="cellIs" dxfId="602" priority="374" stopIfTrue="1" operator="equal">
      <formula>"Convicted"</formula>
    </cfRule>
    <cfRule type="cellIs" dxfId="601" priority="368" stopIfTrue="1" operator="equal">
      <formula>"Protection"</formula>
    </cfRule>
    <cfRule type="cellIs" dxfId="600" priority="376" stopIfTrue="1" operator="equal">
      <formula>"A / B &amp; D Remand"</formula>
    </cfRule>
    <cfRule type="cellIs" dxfId="599" priority="377" stopIfTrue="1" operator="equal">
      <formula>"C Remand "</formula>
    </cfRule>
    <cfRule type="cellIs" dxfId="598" priority="369" stopIfTrue="1" operator="equal">
      <formula>"Convicted"</formula>
    </cfRule>
    <cfRule type="cellIs" dxfId="597" priority="370" stopIfTrue="1" operator="equal">
      <formula>"C Remand"</formula>
    </cfRule>
    <cfRule type="cellIs" dxfId="596" priority="371" stopIfTrue="1" operator="equal">
      <formula>"Convicted"</formula>
    </cfRule>
  </conditionalFormatting>
  <conditionalFormatting sqref="C13 C15:C16 C18:C21 C25:C28 C32:C35">
    <cfRule type="cellIs" dxfId="595" priority="375" stopIfTrue="1" operator="equal">
      <formula>"Protection"</formula>
    </cfRule>
  </conditionalFormatting>
  <conditionalFormatting sqref="C14">
    <cfRule type="cellIs" dxfId="594" priority="82" stopIfTrue="1" operator="equal">
      <formula>"D"</formula>
    </cfRule>
    <cfRule type="cellIs" dxfId="593" priority="85" stopIfTrue="1" operator="equal">
      <formula>"KIDS"</formula>
    </cfRule>
    <cfRule type="cellIs" dxfId="592" priority="86" stopIfTrue="1" operator="equal">
      <formula>"C"</formula>
    </cfRule>
    <cfRule type="cellIs" dxfId="591" priority="87" stopIfTrue="1" operator="equal">
      <formula>"B"</formula>
    </cfRule>
    <cfRule type="cellIs" dxfId="590" priority="88" stopIfTrue="1" operator="equal">
      <formula>"A"</formula>
    </cfRule>
    <cfRule type="cellIs" priority="84" stopIfTrue="1" operator="equal">
      <formula>"E Kids"</formula>
    </cfRule>
    <cfRule type="cellIs" dxfId="589" priority="83" stopIfTrue="1" operator="equal">
      <formula>"E/DSL/LH"</formula>
    </cfRule>
  </conditionalFormatting>
  <conditionalFormatting sqref="C17">
    <cfRule type="cellIs" priority="70" stopIfTrue="1" operator="equal">
      <formula>"E Kids"</formula>
    </cfRule>
    <cfRule type="cellIs" dxfId="588" priority="72" stopIfTrue="1" operator="equal">
      <formula>"C"</formula>
    </cfRule>
    <cfRule type="cellIs" dxfId="587" priority="73" stopIfTrue="1" operator="equal">
      <formula>"B"</formula>
    </cfRule>
    <cfRule type="cellIs" dxfId="586" priority="74" stopIfTrue="1" operator="equal">
      <formula>"A"</formula>
    </cfRule>
    <cfRule type="cellIs" dxfId="585" priority="71" stopIfTrue="1" operator="equal">
      <formula>"KIDS"</formula>
    </cfRule>
    <cfRule type="cellIs" dxfId="584" priority="68" stopIfTrue="1" operator="equal">
      <formula>"D"</formula>
    </cfRule>
    <cfRule type="cellIs" dxfId="583" priority="69" stopIfTrue="1" operator="equal">
      <formula>"E/DSL/LH"</formula>
    </cfRule>
  </conditionalFormatting>
  <conditionalFormatting sqref="C21 C28 C35 I15:I18 I20:I23 I25:I27 I29:I34">
    <cfRule type="cellIs" dxfId="582" priority="380" stopIfTrue="1" operator="equal">
      <formula>"Convicted"</formula>
    </cfRule>
  </conditionalFormatting>
  <conditionalFormatting sqref="C21 C28 C35">
    <cfRule type="cellIs" dxfId="581" priority="386" stopIfTrue="1" operator="equal">
      <formula>"C Remand "</formula>
    </cfRule>
    <cfRule type="cellIs" priority="381" stopIfTrue="1" operator="equal">
      <formula>"E Kids"</formula>
    </cfRule>
    <cfRule type="cellIs" dxfId="580" priority="379" stopIfTrue="1" operator="equal">
      <formula>"C Remand"</formula>
    </cfRule>
    <cfRule type="cellIs" dxfId="579" priority="384" stopIfTrue="1" operator="equal">
      <formula>"Protection"</formula>
    </cfRule>
    <cfRule type="cellIs" dxfId="578" priority="382" stopIfTrue="1" operator="equal">
      <formula>"Kids"</formula>
    </cfRule>
    <cfRule type="cellIs" dxfId="577" priority="378" stopIfTrue="1" operator="equal">
      <formula>"Convicted"</formula>
    </cfRule>
    <cfRule type="cellIs" dxfId="576" priority="383" stopIfTrue="1" operator="equal">
      <formula>"Convicted"</formula>
    </cfRule>
  </conditionalFormatting>
  <conditionalFormatting sqref="C21">
    <cfRule type="cellIs" priority="48" stopIfTrue="1" operator="equal">
      <formula>"E Kids"</formula>
    </cfRule>
    <cfRule type="cellIs" dxfId="575" priority="47" stopIfTrue="1" operator="equal">
      <formula>"E/DSL/LH"</formula>
    </cfRule>
    <cfRule type="cellIs" dxfId="574" priority="46" stopIfTrue="1" operator="equal">
      <formula>"D"</formula>
    </cfRule>
    <cfRule type="cellIs" dxfId="573" priority="49" stopIfTrue="1" operator="equal">
      <formula>"KIDS"</formula>
    </cfRule>
    <cfRule type="cellIs" dxfId="572" priority="51" stopIfTrue="1" operator="equal">
      <formula>"B"</formula>
    </cfRule>
    <cfRule type="cellIs" dxfId="571" priority="52" stopIfTrue="1" operator="equal">
      <formula>"A"</formula>
    </cfRule>
    <cfRule type="cellIs" dxfId="570" priority="50" stopIfTrue="1" operator="equal">
      <formula>"C"</formula>
    </cfRule>
  </conditionalFormatting>
  <conditionalFormatting sqref="C21:C22 C28:C29 C35">
    <cfRule type="cellIs" dxfId="569" priority="385" stopIfTrue="1" operator="equal">
      <formula>"A / B &amp; D Remand"</formula>
    </cfRule>
  </conditionalFormatting>
  <conditionalFormatting sqref="C22 C29 M21:M24 M26:M30">
    <cfRule type="cellIs" dxfId="568" priority="390" stopIfTrue="1" operator="equal">
      <formula>"Convicted"</formula>
    </cfRule>
  </conditionalFormatting>
  <conditionalFormatting sqref="C22 C29">
    <cfRule type="cellIs" dxfId="567" priority="394" stopIfTrue="1" operator="equal">
      <formula>"Protection"</formula>
    </cfRule>
    <cfRule type="cellIs" dxfId="566" priority="393" stopIfTrue="1" operator="equal">
      <formula>"Convicted"</formula>
    </cfRule>
    <cfRule type="cellIs" dxfId="565" priority="389" stopIfTrue="1" operator="equal">
      <formula>"C Remand"</formula>
    </cfRule>
    <cfRule type="cellIs" dxfId="564" priority="387" stopIfTrue="1" operator="equal">
      <formula>"Protection"</formula>
    </cfRule>
    <cfRule type="cellIs" dxfId="563" priority="392" stopIfTrue="1" operator="equal">
      <formula>"Kids"</formula>
    </cfRule>
    <cfRule type="cellIs" dxfId="562" priority="396" stopIfTrue="1" operator="equal">
      <formula>"C Remand "</formula>
    </cfRule>
    <cfRule type="cellIs" priority="391" stopIfTrue="1" operator="equal">
      <formula>"E Kids"</formula>
    </cfRule>
    <cfRule type="cellIs" dxfId="561" priority="388" stopIfTrue="1" operator="equal">
      <formula>"Convicted"</formula>
    </cfRule>
  </conditionalFormatting>
  <conditionalFormatting sqref="C22:C23 C29:C30">
    <cfRule type="cellIs" dxfId="560" priority="395" stopIfTrue="1" operator="equal">
      <formula>"A / B &amp; D Remand"</formula>
    </cfRule>
  </conditionalFormatting>
  <conditionalFormatting sqref="C23 C30">
    <cfRule type="cellIs" dxfId="559" priority="404" stopIfTrue="1" operator="equal">
      <formula>"Protection"</formula>
    </cfRule>
    <cfRule type="cellIs" dxfId="558" priority="406" stopIfTrue="1" operator="equal">
      <formula>"C Remand "</formula>
    </cfRule>
    <cfRule type="cellIs" dxfId="557" priority="403" stopIfTrue="1" operator="equal">
      <formula>"Convicted"</formula>
    </cfRule>
    <cfRule type="cellIs" dxfId="556" priority="397" stopIfTrue="1" operator="equal">
      <formula>"Protection"</formula>
    </cfRule>
    <cfRule type="cellIs" priority="401" stopIfTrue="1" operator="equal">
      <formula>"E Kids"</formula>
    </cfRule>
    <cfRule type="cellIs" dxfId="555" priority="399" stopIfTrue="1" operator="equal">
      <formula>"C Remand"</formula>
    </cfRule>
    <cfRule type="cellIs" dxfId="554" priority="400" stopIfTrue="1" operator="equal">
      <formula>"Convicted"</formula>
    </cfRule>
    <cfRule type="cellIs" dxfId="553" priority="402" stopIfTrue="1" operator="equal">
      <formula>"Kids"</formula>
    </cfRule>
    <cfRule type="cellIs" dxfId="552" priority="398" stopIfTrue="1" operator="equal">
      <formula>"Convicted"</formula>
    </cfRule>
  </conditionalFormatting>
  <conditionalFormatting sqref="C23:C24 C30:C31 C10:C11">
    <cfRule type="cellIs" dxfId="551" priority="405" stopIfTrue="1" operator="equal">
      <formula>"A / B &amp; D Remand"</formula>
    </cfRule>
  </conditionalFormatting>
  <conditionalFormatting sqref="C36">
    <cfRule type="cellIs" dxfId="550" priority="844" stopIfTrue="1" operator="equal">
      <formula>"C Remand"</formula>
    </cfRule>
    <cfRule type="cellIs" dxfId="549" priority="845" stopIfTrue="1" operator="equal">
      <formula>"Convicted"</formula>
    </cfRule>
    <cfRule type="cellIs" dxfId="548" priority="839" stopIfTrue="1" operator="equal">
      <formula>"A / B &amp; D Remand"</formula>
    </cfRule>
    <cfRule type="cellIs" dxfId="547" priority="838" stopIfTrue="1" operator="equal">
      <formula>"Protection"</formula>
    </cfRule>
    <cfRule type="cellIs" dxfId="546" priority="837" stopIfTrue="1" operator="equal">
      <formula>"Convicted"</formula>
    </cfRule>
    <cfRule type="cellIs" dxfId="545" priority="841" stopIfTrue="1" operator="equal">
      <formula>"A / B &amp; D Remand"</formula>
    </cfRule>
    <cfRule type="cellIs" dxfId="544" priority="842" stopIfTrue="1" operator="equal">
      <formula>"Protection"</formula>
    </cfRule>
    <cfRule type="cellIs" dxfId="543" priority="840" stopIfTrue="1" operator="equal">
      <formula>"C Remand "</formula>
    </cfRule>
  </conditionalFormatting>
  <conditionalFormatting sqref="C36:C37">
    <cfRule type="cellIs" dxfId="542" priority="843" stopIfTrue="1" operator="equal">
      <formula>"Convicted"</formula>
    </cfRule>
  </conditionalFormatting>
  <conditionalFormatting sqref="C37">
    <cfRule type="cellIs" dxfId="541" priority="852" stopIfTrue="1" operator="equal">
      <formula>"C Remand"</formula>
    </cfRule>
    <cfRule type="cellIs" dxfId="540" priority="853" stopIfTrue="1" operator="equal">
      <formula>"Convicted"</formula>
    </cfRule>
    <cfRule type="cellIs" dxfId="539" priority="846" stopIfTrue="1" operator="equal">
      <formula>"Protection"</formula>
    </cfRule>
    <cfRule type="cellIs" dxfId="538" priority="847" stopIfTrue="1" operator="equal">
      <formula>"A / B &amp; D Remand"</formula>
    </cfRule>
    <cfRule type="cellIs" dxfId="537" priority="848" stopIfTrue="1" operator="equal">
      <formula>"C Remand "</formula>
    </cfRule>
    <cfRule type="cellIs" dxfId="536" priority="850" stopIfTrue="1" operator="equal">
      <formula>"Protection"</formula>
    </cfRule>
    <cfRule type="cellIs" dxfId="535" priority="851" stopIfTrue="1" operator="equal">
      <formula>"Convicted"</formula>
    </cfRule>
    <cfRule type="cellIs" dxfId="534" priority="849" stopIfTrue="1" operator="equal">
      <formula>"A / B &amp; D Remand"</formula>
    </cfRule>
  </conditionalFormatting>
  <conditionalFormatting sqref="C8:J9 M8:M9">
    <cfRule type="cellIs" dxfId="533" priority="597" stopIfTrue="1" operator="equal">
      <formula>"Kids"</formula>
    </cfRule>
  </conditionalFormatting>
  <conditionalFormatting sqref="C10:J35 M10:M35">
    <cfRule type="cellIs" dxfId="532" priority="31" operator="equal">
      <formula>"E/DSL/LH"</formula>
    </cfRule>
    <cfRule type="cellIs" dxfId="531" priority="60" operator="equal">
      <formula>"E/DSL/LH"</formula>
    </cfRule>
  </conditionalFormatting>
  <conditionalFormatting sqref="C7:M7 J43:N43">
    <cfRule type="cellIs" priority="903" stopIfTrue="1" operator="equal">
      <formula>"E Kids"</formula>
    </cfRule>
  </conditionalFormatting>
  <conditionalFormatting sqref="C8:M9">
    <cfRule type="cellIs" priority="592" stopIfTrue="1" operator="equal">
      <formula>"E Kids"</formula>
    </cfRule>
  </conditionalFormatting>
  <conditionalFormatting sqref="C36:M37">
    <cfRule type="cellIs" priority="593" stopIfTrue="1" operator="equal">
      <formula>"E Kids"</formula>
    </cfRule>
  </conditionalFormatting>
  <conditionalFormatting sqref="D10:D21 F10:F21 H10:H35 J10:J35 D24:D28 F24:F28">
    <cfRule type="cellIs" priority="272" stopIfTrue="1" operator="equal">
      <formula>"E Kids"</formula>
    </cfRule>
    <cfRule type="cellIs" dxfId="530" priority="295" stopIfTrue="1" operator="equal">
      <formula>"C Remand "</formula>
    </cfRule>
    <cfRule type="cellIs" dxfId="529" priority="294" stopIfTrue="1" operator="equal">
      <formula>"A / B &amp; D Remand"</formula>
    </cfRule>
  </conditionalFormatting>
  <conditionalFormatting sqref="D8:F9 H8:H9 J8:J9">
    <cfRule type="cellIs" dxfId="528" priority="602" stopIfTrue="1" operator="equal">
      <formula>"Protection"</formula>
    </cfRule>
    <cfRule type="cellIs" dxfId="527" priority="603" stopIfTrue="1" operator="equal">
      <formula>"A / B &amp; D Remand"</formula>
    </cfRule>
    <cfRule type="cellIs" dxfId="526" priority="604" stopIfTrue="1" operator="equal">
      <formula>"C Remand "</formula>
    </cfRule>
  </conditionalFormatting>
  <conditionalFormatting sqref="D9:F9 H9 J9">
    <cfRule type="cellIs" dxfId="525" priority="598" stopIfTrue="1" operator="equal">
      <formula>"Convicted"</formula>
    </cfRule>
  </conditionalFormatting>
  <conditionalFormatting sqref="D22:F23 E25">
    <cfRule type="cellIs" dxfId="524" priority="365" stopIfTrue="1" operator="equal">
      <formula>"Protection"</formula>
    </cfRule>
    <cfRule type="cellIs" dxfId="523" priority="366" stopIfTrue="1" operator="equal">
      <formula>"A / B &amp; D Remand"</formula>
    </cfRule>
    <cfRule type="cellIs" dxfId="522" priority="367" stopIfTrue="1" operator="equal">
      <formula>"C Remand "</formula>
    </cfRule>
    <cfRule type="cellIs" dxfId="521" priority="364" stopIfTrue="1" operator="equal">
      <formula>"Convicted"</formula>
    </cfRule>
  </conditionalFormatting>
  <conditionalFormatting sqref="D29:F35">
    <cfRule type="cellIs" dxfId="520" priority="133" stopIfTrue="1" operator="equal">
      <formula>"A / B &amp; D Remand"</formula>
    </cfRule>
    <cfRule type="cellIs" dxfId="519" priority="132" stopIfTrue="1" operator="equal">
      <formula>"Protection"</formula>
    </cfRule>
    <cfRule type="cellIs" dxfId="518" priority="131" stopIfTrue="1" operator="equal">
      <formula>"Convicted"</formula>
    </cfRule>
    <cfRule type="cellIs" dxfId="517" priority="130" stopIfTrue="1" operator="equal">
      <formula>"Kids"</formula>
    </cfRule>
    <cfRule type="cellIs" priority="129" stopIfTrue="1" operator="equal">
      <formula>"E Kids"</formula>
    </cfRule>
    <cfRule type="cellIs" dxfId="516" priority="134" stopIfTrue="1" operator="equal">
      <formula>"C Remand "</formula>
    </cfRule>
  </conditionalFormatting>
  <conditionalFormatting sqref="D36:F37 H36:H37 J36:J37">
    <cfRule type="cellIs" dxfId="515" priority="683" stopIfTrue="1" operator="equal">
      <formula>"A / B &amp; D Remand"</formula>
    </cfRule>
    <cfRule type="cellIs" dxfId="514" priority="684" stopIfTrue="1" operator="equal">
      <formula>"C Remand "</formula>
    </cfRule>
  </conditionalFormatting>
  <conditionalFormatting sqref="D36:G37">
    <cfRule type="cellIs" dxfId="513" priority="637" stopIfTrue="1" operator="equal">
      <formula>"Convicted"</formula>
    </cfRule>
  </conditionalFormatting>
  <conditionalFormatting sqref="D8:J8 M8">
    <cfRule type="cellIs" dxfId="512" priority="601" stopIfTrue="1" operator="equal">
      <formula>"Convicted"</formula>
    </cfRule>
  </conditionalFormatting>
  <conditionalFormatting sqref="D5:M6">
    <cfRule type="cellIs" priority="900" stopIfTrue="1" operator="equal">
      <formula>"E Kids"</formula>
    </cfRule>
  </conditionalFormatting>
  <conditionalFormatting sqref="D5:M7 J43:N44">
    <cfRule type="cellIs" dxfId="511" priority="910" stopIfTrue="1" operator="equal">
      <formula>"Kids"</formula>
    </cfRule>
    <cfRule type="cellIs" dxfId="510" priority="911" stopIfTrue="1" operator="equal">
      <formula>"Convicted"</formula>
    </cfRule>
    <cfRule type="cellIs" dxfId="509" priority="912" stopIfTrue="1" operator="equal">
      <formula>"Protection"</formula>
    </cfRule>
    <cfRule type="cellIs" dxfId="508" priority="913" stopIfTrue="1" operator="equal">
      <formula>"A / B &amp; D Remand"</formula>
    </cfRule>
    <cfRule type="cellIs" dxfId="507" priority="914" stopIfTrue="1" operator="equal">
      <formula>"C Remand "</formula>
    </cfRule>
  </conditionalFormatting>
  <conditionalFormatting sqref="E10 E24">
    <cfRule type="cellIs" dxfId="506" priority="297" stopIfTrue="1" operator="equal">
      <formula>"Protection"</formula>
    </cfRule>
    <cfRule type="cellIs" dxfId="505" priority="299" stopIfTrue="1" operator="equal">
      <formula>"C Remand "</formula>
    </cfRule>
  </conditionalFormatting>
  <conditionalFormatting sqref="E10:E11 E24">
    <cfRule type="cellIs" dxfId="504" priority="298" stopIfTrue="1" operator="equal">
      <formula>"A / B &amp; D Remand"</formula>
    </cfRule>
  </conditionalFormatting>
  <conditionalFormatting sqref="E11 M13">
    <cfRule type="cellIs" dxfId="503" priority="303" stopIfTrue="1" operator="equal">
      <formula>"Convicted"</formula>
    </cfRule>
  </conditionalFormatting>
  <conditionalFormatting sqref="E11">
    <cfRule type="cellIs" dxfId="502" priority="307" stopIfTrue="1" operator="equal">
      <formula>"Protection"</formula>
    </cfRule>
    <cfRule type="cellIs" dxfId="501" priority="306" stopIfTrue="1" operator="equal">
      <formula>"Convicted"</formula>
    </cfRule>
    <cfRule type="cellIs" dxfId="500" priority="305" stopIfTrue="1" operator="equal">
      <formula>"Kids"</formula>
    </cfRule>
    <cfRule type="cellIs" dxfId="499" priority="300" stopIfTrue="1" operator="equal">
      <formula>"Protection"</formula>
    </cfRule>
    <cfRule type="cellIs" dxfId="498" priority="301" stopIfTrue="1" operator="equal">
      <formula>"Convicted"</formula>
    </cfRule>
    <cfRule type="cellIs" dxfId="497" priority="309" stopIfTrue="1" operator="equal">
      <formula>"C Remand "</formula>
    </cfRule>
    <cfRule type="cellIs" dxfId="496" priority="308" stopIfTrue="1" operator="equal">
      <formula>"A / B &amp; D Remand"</formula>
    </cfRule>
    <cfRule type="cellIs" priority="304" stopIfTrue="1" operator="equal">
      <formula>"E Kids"</formula>
    </cfRule>
    <cfRule type="cellIs" dxfId="495" priority="302" stopIfTrue="1" operator="equal">
      <formula>"C Remand"</formula>
    </cfRule>
  </conditionalFormatting>
  <conditionalFormatting sqref="E12:E13">
    <cfRule type="cellIs" dxfId="494" priority="89" stopIfTrue="1" operator="equal">
      <formula>"D"</formula>
    </cfRule>
    <cfRule type="cellIs" dxfId="493" priority="95" stopIfTrue="1" operator="equal">
      <formula>"A"</formula>
    </cfRule>
    <cfRule type="cellIs" dxfId="492" priority="94" stopIfTrue="1" operator="equal">
      <formula>"B"</formula>
    </cfRule>
    <cfRule type="cellIs" dxfId="491" priority="93" stopIfTrue="1" operator="equal">
      <formula>"C"</formula>
    </cfRule>
    <cfRule type="cellIs" dxfId="490" priority="92" stopIfTrue="1" operator="equal">
      <formula>"KIDS"</formula>
    </cfRule>
    <cfRule type="cellIs" priority="91" stopIfTrue="1" operator="equal">
      <formula>"E Kids"</formula>
    </cfRule>
    <cfRule type="cellIs" dxfId="489" priority="90" stopIfTrue="1" operator="equal">
      <formula>"E/DSL/LH"</formula>
    </cfRule>
  </conditionalFormatting>
  <conditionalFormatting sqref="E14">
    <cfRule type="cellIs" priority="320" stopIfTrue="1" operator="equal">
      <formula>"E Kids"</formula>
    </cfRule>
    <cfRule type="cellIs" dxfId="488" priority="323" stopIfTrue="1" operator="equal">
      <formula>"Protection"</formula>
    </cfRule>
    <cfRule type="cellIs" dxfId="487" priority="316" stopIfTrue="1" operator="equal">
      <formula>"Protection"</formula>
    </cfRule>
    <cfRule type="cellIs" dxfId="486" priority="317" stopIfTrue="1" operator="equal">
      <formula>"Convicted"</formula>
    </cfRule>
    <cfRule type="cellIs" dxfId="485" priority="318" stopIfTrue="1" operator="equal">
      <formula>"C Remand"</formula>
    </cfRule>
    <cfRule type="cellIs" dxfId="484" priority="321" stopIfTrue="1" operator="equal">
      <formula>"Kids"</formula>
    </cfRule>
    <cfRule type="cellIs" dxfId="483" priority="322" stopIfTrue="1" operator="equal">
      <formula>"Convicted"</formula>
    </cfRule>
    <cfRule type="cellIs" dxfId="482" priority="319" stopIfTrue="1" operator="equal">
      <formula>"Convicted"</formula>
    </cfRule>
    <cfRule type="cellIs" dxfId="481" priority="325" stopIfTrue="1" operator="equal">
      <formula>"C Remand "</formula>
    </cfRule>
    <cfRule type="cellIs" dxfId="480" priority="324" stopIfTrue="1" operator="equal">
      <formula>"A / B &amp; D Remand"</formula>
    </cfRule>
  </conditionalFormatting>
  <conditionalFormatting sqref="E14:E21 E25:E28">
    <cfRule type="cellIs" dxfId="479" priority="314" stopIfTrue="1" operator="equal">
      <formula>"A / B &amp; D Remand"</formula>
    </cfRule>
  </conditionalFormatting>
  <conditionalFormatting sqref="E15:E18 E20:E21 E26:E28">
    <cfRule type="cellIs" dxfId="478" priority="315" stopIfTrue="1" operator="equal">
      <formula>"C Remand "</formula>
    </cfRule>
    <cfRule type="cellIs" dxfId="477" priority="313" stopIfTrue="1" operator="equal">
      <formula>"Protection"</formula>
    </cfRule>
    <cfRule type="cellIs" dxfId="476" priority="312" stopIfTrue="1" operator="equal">
      <formula>"Convicted"</formula>
    </cfRule>
    <cfRule type="cellIs" dxfId="475" priority="311" stopIfTrue="1" operator="equal">
      <formula>"Kids"</formula>
    </cfRule>
  </conditionalFormatting>
  <conditionalFormatting sqref="E19">
    <cfRule type="cellIs" dxfId="474" priority="332" stopIfTrue="1" operator="equal">
      <formula>"Convicted"</formula>
    </cfRule>
    <cfRule type="cellIs" dxfId="473" priority="333" stopIfTrue="1" operator="equal">
      <formula>"Protection"</formula>
    </cfRule>
    <cfRule type="cellIs" dxfId="472" priority="334" stopIfTrue="1" operator="equal">
      <formula>"A / B &amp; D Remand"</formula>
    </cfRule>
    <cfRule type="cellIs" dxfId="471" priority="335" stopIfTrue="1" operator="equal">
      <formula>"C Remand "</formula>
    </cfRule>
    <cfRule type="cellIs" dxfId="470" priority="326" stopIfTrue="1" operator="equal">
      <formula>"Protection"</formula>
    </cfRule>
    <cfRule type="cellIs" dxfId="469" priority="327" stopIfTrue="1" operator="equal">
      <formula>"Convicted"</formula>
    </cfRule>
    <cfRule type="cellIs" dxfId="468" priority="328" stopIfTrue="1" operator="equal">
      <formula>"C Remand"</formula>
    </cfRule>
    <cfRule type="cellIs" dxfId="467" priority="329" stopIfTrue="1" operator="equal">
      <formula>"Convicted"</formula>
    </cfRule>
    <cfRule type="cellIs" priority="330" stopIfTrue="1" operator="equal">
      <formula>"E Kids"</formula>
    </cfRule>
    <cfRule type="cellIs" dxfId="466" priority="331" stopIfTrue="1" operator="equal">
      <formula>"Kids"</formula>
    </cfRule>
  </conditionalFormatting>
  <conditionalFormatting sqref="E24 E10">
    <cfRule type="cellIs" dxfId="465" priority="296" stopIfTrue="1" operator="equal">
      <formula>"Convicted"</formula>
    </cfRule>
  </conditionalFormatting>
  <conditionalFormatting sqref="E25 D22:F23">
    <cfRule type="cellIs" dxfId="464" priority="363" stopIfTrue="1" operator="equal">
      <formula>"Kids"</formula>
    </cfRule>
  </conditionalFormatting>
  <conditionalFormatting sqref="E25">
    <cfRule type="cellIs" priority="362" stopIfTrue="1" operator="equal">
      <formula>"E Kids"</formula>
    </cfRule>
    <cfRule type="cellIs" dxfId="463" priority="360" stopIfTrue="1" operator="equal">
      <formula>"C Remand"</formula>
    </cfRule>
    <cfRule type="cellIs" dxfId="462" priority="359" stopIfTrue="1" operator="equal">
      <formula>"Convicted"</formula>
    </cfRule>
    <cfRule type="cellIs" dxfId="461" priority="358" stopIfTrue="1" operator="equal">
      <formula>"Protection"</formula>
    </cfRule>
    <cfRule type="cellIs" dxfId="460" priority="361" stopIfTrue="1" operator="equal">
      <formula>"Convicted"</formula>
    </cfRule>
  </conditionalFormatting>
  <conditionalFormatting sqref="E26:E28">
    <cfRule type="cellIs" priority="156" stopIfTrue="1" operator="equal">
      <formula>"E Kids"</formula>
    </cfRule>
  </conditionalFormatting>
  <conditionalFormatting sqref="E28">
    <cfRule type="cellIs" dxfId="459" priority="155" stopIfTrue="1" operator="equal">
      <formula>"Convicted"</formula>
    </cfRule>
    <cfRule type="cellIs" dxfId="458" priority="154" stopIfTrue="1" operator="equal">
      <formula>"C Remand"</formula>
    </cfRule>
    <cfRule type="cellIs" dxfId="457" priority="153" stopIfTrue="1" operator="equal">
      <formula>"Convicted"</formula>
    </cfRule>
    <cfRule type="cellIs" dxfId="456" priority="152" stopIfTrue="1" operator="equal">
      <formula>"Protection"</formula>
    </cfRule>
    <cfRule type="cellIs" dxfId="455" priority="151" stopIfTrue="1" operator="equal">
      <formula>"A / B &amp; D Remand"</formula>
    </cfRule>
  </conditionalFormatting>
  <conditionalFormatting sqref="E34">
    <cfRule type="cellIs" dxfId="454" priority="126" stopIfTrue="1" operator="equal">
      <formula>"Protection"</formula>
    </cfRule>
    <cfRule type="cellIs" dxfId="453" priority="128" stopIfTrue="1" operator="equal">
      <formula>"C Remand"</formula>
    </cfRule>
    <cfRule type="cellIs" dxfId="452" priority="124" stopIfTrue="1" operator="equal">
      <formula>"Convicted"</formula>
    </cfRule>
    <cfRule type="cellIs" dxfId="451" priority="125" stopIfTrue="1" operator="equal">
      <formula>"A / B &amp; D Remand"</formula>
    </cfRule>
    <cfRule type="cellIs" dxfId="450" priority="127" stopIfTrue="1" operator="equal">
      <formula>"Convicted"</formula>
    </cfRule>
  </conditionalFormatting>
  <conditionalFormatting sqref="E10:H10 D10:D21 J10:J35 F11:F21 H11:H35 D24:D28 F24:F28">
    <cfRule type="cellIs" dxfId="449" priority="279" stopIfTrue="1" operator="equal">
      <formula>"Kids"</formula>
    </cfRule>
  </conditionalFormatting>
  <conditionalFormatting sqref="G8 I8 M8">
    <cfRule type="cellIs" dxfId="448" priority="613" stopIfTrue="1" operator="equal">
      <formula>"A / B &amp; D Remand"</formula>
    </cfRule>
    <cfRule type="cellIs" dxfId="447" priority="610" stopIfTrue="1" operator="equal">
      <formula>"Protection"</formula>
    </cfRule>
    <cfRule type="cellIs" dxfId="446" priority="611" stopIfTrue="1" operator="equal">
      <formula>"A / B &amp; D Remand"</formula>
    </cfRule>
    <cfRule type="cellIs" dxfId="445" priority="612" stopIfTrue="1" operator="equal">
      <formula>"C Remand "</formula>
    </cfRule>
    <cfRule type="cellIs" dxfId="444" priority="616" stopIfTrue="1" operator="equal">
      <formula>"C Remand"</formula>
    </cfRule>
    <cfRule type="cellIs" dxfId="443" priority="614" stopIfTrue="1" operator="equal">
      <formula>"Protection"</formula>
    </cfRule>
    <cfRule type="cellIs" dxfId="442" priority="617" stopIfTrue="1" operator="equal">
      <formula>"Convicted"</formula>
    </cfRule>
  </conditionalFormatting>
  <conditionalFormatting sqref="G8:G9 I8:I9 M8:M9">
    <cfRule type="cellIs" dxfId="441" priority="615" stopIfTrue="1" operator="equal">
      <formula>"Convicted"</formula>
    </cfRule>
  </conditionalFormatting>
  <conditionalFormatting sqref="G9 I9 M9">
    <cfRule type="cellIs" dxfId="440" priority="623" stopIfTrue="1" operator="equal">
      <formula>"Protection"</formula>
    </cfRule>
    <cfRule type="cellIs" dxfId="439" priority="619" stopIfTrue="1" operator="equal">
      <formula>"Protection"</formula>
    </cfRule>
    <cfRule type="cellIs" dxfId="438" priority="626" stopIfTrue="1" operator="equal">
      <formula>"Convicted"</formula>
    </cfRule>
    <cfRule type="cellIs" dxfId="437" priority="625" stopIfTrue="1" operator="equal">
      <formula>"C Remand"</formula>
    </cfRule>
    <cfRule type="cellIs" dxfId="436" priority="624" stopIfTrue="1" operator="equal">
      <formula>"Convicted"</formula>
    </cfRule>
    <cfRule type="cellIs" dxfId="435" priority="620" stopIfTrue="1" operator="equal">
      <formula>"A / B &amp; D Remand"</formula>
    </cfRule>
    <cfRule type="cellIs" dxfId="434" priority="621" stopIfTrue="1" operator="equal">
      <formula>"C Remand "</formula>
    </cfRule>
    <cfRule type="cellIs" dxfId="433" priority="622" stopIfTrue="1" operator="equal">
      <formula>"A / B &amp; D Remand"</formula>
    </cfRule>
  </conditionalFormatting>
  <conditionalFormatting sqref="G10 E10 E15:E18 E20:E21 E24">
    <cfRule type="cellIs" priority="278" stopIfTrue="1" operator="equal">
      <formula>"E Kids"</formula>
    </cfRule>
  </conditionalFormatting>
  <conditionalFormatting sqref="G10">
    <cfRule type="cellIs" dxfId="432" priority="283" stopIfTrue="1" operator="equal">
      <formula>"C Remand "</formula>
    </cfRule>
    <cfRule type="cellIs" dxfId="431" priority="277" stopIfTrue="1" operator="equal">
      <formula>"Convicted"</formula>
    </cfRule>
    <cfRule type="cellIs" dxfId="430" priority="276" stopIfTrue="1" operator="equal">
      <formula>"C Remand"</formula>
    </cfRule>
    <cfRule type="cellIs" dxfId="429" priority="275" stopIfTrue="1" operator="equal">
      <formula>"Convicted"</formula>
    </cfRule>
    <cfRule type="cellIs" dxfId="428" priority="274" stopIfTrue="1" operator="equal">
      <formula>"Protection"</formula>
    </cfRule>
    <cfRule type="cellIs" dxfId="427" priority="273" stopIfTrue="1" operator="equal">
      <formula>"A / B &amp; D Remand"</formula>
    </cfRule>
  </conditionalFormatting>
  <conditionalFormatting sqref="G10:G11 I11">
    <cfRule type="cellIs" dxfId="426" priority="282" stopIfTrue="1" operator="equal">
      <formula>"A / B &amp; D Remand"</formula>
    </cfRule>
  </conditionalFormatting>
  <conditionalFormatting sqref="G11 I11 E24">
    <cfRule type="cellIs" dxfId="425" priority="289" stopIfTrue="1" operator="equal">
      <formula>"Kids"</formula>
    </cfRule>
  </conditionalFormatting>
  <conditionalFormatting sqref="G11 I11">
    <cfRule type="cellIs" dxfId="424" priority="287" stopIfTrue="1" operator="equal">
      <formula>"Convicted"</formula>
    </cfRule>
    <cfRule type="cellIs" priority="288" stopIfTrue="1" operator="equal">
      <formula>"E Kids"</formula>
    </cfRule>
    <cfRule type="cellIs" dxfId="423" priority="293" stopIfTrue="1" operator="equal">
      <formula>"C Remand "</formula>
    </cfRule>
    <cfRule type="cellIs" dxfId="422" priority="286" stopIfTrue="1" operator="equal">
      <formula>"C Remand"</formula>
    </cfRule>
    <cfRule type="cellIs" dxfId="421" priority="284" stopIfTrue="1" operator="equal">
      <formula>"Protection"</formula>
    </cfRule>
    <cfRule type="cellIs" dxfId="420" priority="285" stopIfTrue="1" operator="equal">
      <formula>"Convicted"</formula>
    </cfRule>
  </conditionalFormatting>
  <conditionalFormatting sqref="G11:G12 I11:I13">
    <cfRule type="cellIs" dxfId="419" priority="292" stopIfTrue="1" operator="equal">
      <formula>"A / B &amp; D Remand"</formula>
    </cfRule>
  </conditionalFormatting>
  <conditionalFormatting sqref="G12 I12:I13 M12:M14">
    <cfRule type="cellIs" dxfId="418" priority="342" stopIfTrue="1" operator="equal">
      <formula>"Protection"</formula>
    </cfRule>
  </conditionalFormatting>
  <conditionalFormatting sqref="G12 M12 I12:I13 D22:F23">
    <cfRule type="cellIs" priority="339" stopIfTrue="1" operator="equal">
      <formula>"E Kids"</formula>
    </cfRule>
  </conditionalFormatting>
  <conditionalFormatting sqref="G12 M12 I12:I13">
    <cfRule type="cellIs" dxfId="417" priority="337" stopIfTrue="1" operator="equal">
      <formula>"Convicted"</formula>
    </cfRule>
    <cfRule type="cellIs" dxfId="416" priority="338" stopIfTrue="1" operator="equal">
      <formula>"C Remand"</formula>
    </cfRule>
    <cfRule type="cellIs" dxfId="415" priority="340" stopIfTrue="1" operator="equal">
      <formula>"Kids"</formula>
    </cfRule>
    <cfRule type="cellIs" dxfId="414" priority="341" stopIfTrue="1" operator="equal">
      <formula>"Convicted"</formula>
    </cfRule>
    <cfRule type="cellIs" dxfId="413" priority="343" stopIfTrue="1" operator="equal">
      <formula>"A / B &amp; D Remand"</formula>
    </cfRule>
    <cfRule type="cellIs" dxfId="412" priority="344" stopIfTrue="1" operator="equal">
      <formula>"C Remand "</formula>
    </cfRule>
  </conditionalFormatting>
  <conditionalFormatting sqref="G13 G15:G16 G19:G20 G25 G27 G32:G33">
    <cfRule type="cellIs" dxfId="411" priority="423" stopIfTrue="1" operator="equal">
      <formula>"Convicted"</formula>
    </cfRule>
    <cfRule type="cellIs" dxfId="410" priority="422" stopIfTrue="1" operator="equal">
      <formula>"Kids"</formula>
    </cfRule>
    <cfRule type="cellIs" priority="421" stopIfTrue="1" operator="equal">
      <formula>"E Kids"</formula>
    </cfRule>
    <cfRule type="cellIs" dxfId="409" priority="420" stopIfTrue="1" operator="equal">
      <formula>"C Remand"</formula>
    </cfRule>
    <cfRule type="cellIs" dxfId="408" priority="419" stopIfTrue="1" operator="equal">
      <formula>"Convicted"</formula>
    </cfRule>
    <cfRule type="cellIs" dxfId="407" priority="418" stopIfTrue="1" operator="equal">
      <formula>"Protection"</formula>
    </cfRule>
    <cfRule type="cellIs" dxfId="406" priority="425" stopIfTrue="1" operator="equal">
      <formula>"A / B &amp; D Remand"</formula>
    </cfRule>
    <cfRule type="cellIs" dxfId="405" priority="426" stopIfTrue="1" operator="equal">
      <formula>"C Remand "</formula>
    </cfRule>
  </conditionalFormatting>
  <conditionalFormatting sqref="G13 G15:G16 G19:G21 G25 G27 G32:G33 G35">
    <cfRule type="cellIs" dxfId="404" priority="424" stopIfTrue="1" operator="equal">
      <formula>"Protection"</formula>
    </cfRule>
  </conditionalFormatting>
  <conditionalFormatting sqref="G13 G15:G16 G19:G23 G25 G27 G29:G33 G35">
    <cfRule type="cellIs" dxfId="403" priority="417" stopIfTrue="1" operator="equal">
      <formula>"A / B &amp; D Remand"</formula>
    </cfRule>
  </conditionalFormatting>
  <conditionalFormatting sqref="G14">
    <cfRule type="cellIs" dxfId="402" priority="76" stopIfTrue="1" operator="equal">
      <formula>"E/DSL/LH"</formula>
    </cfRule>
    <cfRule type="cellIs" dxfId="401" priority="80" stopIfTrue="1" operator="equal">
      <formula>"B"</formula>
    </cfRule>
    <cfRule type="cellIs" dxfId="400" priority="79" stopIfTrue="1" operator="equal">
      <formula>"C"</formula>
    </cfRule>
    <cfRule type="cellIs" priority="77" stopIfTrue="1" operator="equal">
      <formula>"E Kids"</formula>
    </cfRule>
    <cfRule type="cellIs" dxfId="399" priority="75" stopIfTrue="1" operator="equal">
      <formula>"D"</formula>
    </cfRule>
    <cfRule type="cellIs" dxfId="398" priority="78" stopIfTrue="1" operator="equal">
      <formula>"KIDS"</formula>
    </cfRule>
    <cfRule type="cellIs" dxfId="397" priority="81" stopIfTrue="1" operator="equal">
      <formula>"A"</formula>
    </cfRule>
  </conditionalFormatting>
  <conditionalFormatting sqref="G17">
    <cfRule type="cellIs" dxfId="396" priority="240" stopIfTrue="1" operator="equal">
      <formula>"Protection"</formula>
    </cfRule>
    <cfRule type="cellIs" dxfId="395" priority="238" stopIfTrue="1" operator="equal">
      <formula>"Kids"</formula>
    </cfRule>
    <cfRule type="cellIs" dxfId="394" priority="236" stopIfTrue="1" operator="equal">
      <formula>"C Remand"</formula>
    </cfRule>
    <cfRule type="cellIs" dxfId="393" priority="235" stopIfTrue="1" operator="equal">
      <formula>"Convicted"</formula>
    </cfRule>
    <cfRule type="cellIs" dxfId="392" priority="234" stopIfTrue="1" operator="equal">
      <formula>"Protection"</formula>
    </cfRule>
    <cfRule type="cellIs" dxfId="391" priority="233" stopIfTrue="1" operator="equal">
      <formula>"A / B &amp; D Remand"</formula>
    </cfRule>
    <cfRule type="cellIs" priority="237" stopIfTrue="1" operator="equal">
      <formula>"E Kids"</formula>
    </cfRule>
    <cfRule type="cellIs" dxfId="390" priority="242" stopIfTrue="1" operator="equal">
      <formula>"C Remand "</formula>
    </cfRule>
    <cfRule type="cellIs" dxfId="389" priority="241" stopIfTrue="1" operator="equal">
      <formula>"A / B &amp; D Remand"</formula>
    </cfRule>
    <cfRule type="cellIs" dxfId="388" priority="239" stopIfTrue="1" operator="equal">
      <formula>"Convicted"</formula>
    </cfRule>
  </conditionalFormatting>
  <conditionalFormatting sqref="G18:G19">
    <cfRule type="cellIs" dxfId="387" priority="64" stopIfTrue="1" operator="equal">
      <formula>"KIDS"</formula>
    </cfRule>
    <cfRule type="cellIs" priority="63" stopIfTrue="1" operator="equal">
      <formula>"E Kids"</formula>
    </cfRule>
    <cfRule type="cellIs" dxfId="386" priority="62" stopIfTrue="1" operator="equal">
      <formula>"E/DSL/LH"</formula>
    </cfRule>
    <cfRule type="cellIs" dxfId="385" priority="61" stopIfTrue="1" operator="equal">
      <formula>"D"</formula>
    </cfRule>
    <cfRule type="cellIs" dxfId="384" priority="67" stopIfTrue="1" operator="equal">
      <formula>"A"</formula>
    </cfRule>
    <cfRule type="cellIs" dxfId="383" priority="66" stopIfTrue="1" operator="equal">
      <formula>"B"</formula>
    </cfRule>
    <cfRule type="cellIs" dxfId="382" priority="65" stopIfTrue="1" operator="equal">
      <formula>"C"</formula>
    </cfRule>
  </conditionalFormatting>
  <conditionalFormatting sqref="G21 G35">
    <cfRule type="cellIs" dxfId="381" priority="433" stopIfTrue="1" operator="equal">
      <formula>"A / B &amp; D Remand"</formula>
    </cfRule>
    <cfRule type="cellIs" dxfId="380" priority="427" stopIfTrue="1" operator="equal">
      <formula>"Convicted"</formula>
    </cfRule>
    <cfRule type="cellIs" dxfId="379" priority="428" stopIfTrue="1" operator="equal">
      <formula>"C Remand"</formula>
    </cfRule>
    <cfRule type="cellIs" priority="429" stopIfTrue="1" operator="equal">
      <formula>"E Kids"</formula>
    </cfRule>
    <cfRule type="cellIs" dxfId="378" priority="430" stopIfTrue="1" operator="equal">
      <formula>"Kids"</formula>
    </cfRule>
    <cfRule type="cellIs" dxfId="377" priority="431" stopIfTrue="1" operator="equal">
      <formula>"Convicted"</formula>
    </cfRule>
    <cfRule type="cellIs" dxfId="376" priority="434" stopIfTrue="1" operator="equal">
      <formula>"C Remand "</formula>
    </cfRule>
  </conditionalFormatting>
  <conditionalFormatting sqref="G21:G22 G35 G29">
    <cfRule type="cellIs" dxfId="375" priority="432" stopIfTrue="1" operator="equal">
      <formula>"Protection"</formula>
    </cfRule>
  </conditionalFormatting>
  <conditionalFormatting sqref="G22 G29">
    <cfRule type="cellIs" dxfId="374" priority="438" stopIfTrue="1" operator="equal">
      <formula>"Kids"</formula>
    </cfRule>
    <cfRule type="cellIs" dxfId="373" priority="439" stopIfTrue="1" operator="equal">
      <formula>"Convicted"</formula>
    </cfRule>
    <cfRule type="cellIs" dxfId="372" priority="441" stopIfTrue="1" operator="equal">
      <formula>"A / B &amp; D Remand"</formula>
    </cfRule>
    <cfRule type="cellIs" dxfId="371" priority="442" stopIfTrue="1" operator="equal">
      <formula>"C Remand "</formula>
    </cfRule>
    <cfRule type="cellIs" dxfId="370" priority="435" stopIfTrue="1" operator="equal">
      <formula>"Convicted"</formula>
    </cfRule>
    <cfRule type="cellIs" dxfId="369" priority="436" stopIfTrue="1" operator="equal">
      <formula>"C Remand"</formula>
    </cfRule>
    <cfRule type="cellIs" priority="437" stopIfTrue="1" operator="equal">
      <formula>"E Kids"</formula>
    </cfRule>
  </conditionalFormatting>
  <conditionalFormatting sqref="G22:G23 G29:G30">
    <cfRule type="cellIs" dxfId="368" priority="440" stopIfTrue="1" operator="equal">
      <formula>"Protection"</formula>
    </cfRule>
  </conditionalFormatting>
  <conditionalFormatting sqref="G23 G30">
    <cfRule type="cellIs" dxfId="367" priority="447" stopIfTrue="1" operator="equal">
      <formula>"Convicted"</formula>
    </cfRule>
    <cfRule type="cellIs" dxfId="366" priority="446" stopIfTrue="1" operator="equal">
      <formula>"Kids"</formula>
    </cfRule>
    <cfRule type="cellIs" priority="445" stopIfTrue="1" operator="equal">
      <formula>"E Kids"</formula>
    </cfRule>
    <cfRule type="cellIs" dxfId="365" priority="443" stopIfTrue="1" operator="equal">
      <formula>"Convicted"</formula>
    </cfRule>
    <cfRule type="cellIs" dxfId="364" priority="450" stopIfTrue="1" operator="equal">
      <formula>"C Remand "</formula>
    </cfRule>
    <cfRule type="cellIs" dxfId="363" priority="449" stopIfTrue="1" operator="equal">
      <formula>"A / B &amp; D Remand"</formula>
    </cfRule>
    <cfRule type="cellIs" dxfId="362" priority="444" stopIfTrue="1" operator="equal">
      <formula>"C Remand"</formula>
    </cfRule>
  </conditionalFormatting>
  <conditionalFormatting sqref="G23 G30:G31">
    <cfRule type="cellIs" dxfId="361" priority="448" stopIfTrue="1" operator="equal">
      <formula>"Protection"</formula>
    </cfRule>
  </conditionalFormatting>
  <conditionalFormatting sqref="G24">
    <cfRule type="cellIs" dxfId="360" priority="225" stopIfTrue="1" operator="equal">
      <formula>"Convicted"</formula>
    </cfRule>
    <cfRule type="cellIs" dxfId="359" priority="223" stopIfTrue="1" operator="equal">
      <formula>"A / B &amp; D Remand"</formula>
    </cfRule>
    <cfRule type="cellIs" dxfId="358" priority="224" stopIfTrue="1" operator="equal">
      <formula>"Protection"</formula>
    </cfRule>
    <cfRule type="cellIs" dxfId="357" priority="226" stopIfTrue="1" operator="equal">
      <formula>"C Remand"</formula>
    </cfRule>
    <cfRule type="cellIs" dxfId="356" priority="232" stopIfTrue="1" operator="equal">
      <formula>"C Remand "</formula>
    </cfRule>
    <cfRule type="cellIs" dxfId="355" priority="231" stopIfTrue="1" operator="equal">
      <formula>"A / B &amp; D Remand"</formula>
    </cfRule>
    <cfRule type="cellIs" dxfId="354" priority="230" stopIfTrue="1" operator="equal">
      <formula>"Protection"</formula>
    </cfRule>
    <cfRule type="cellIs" dxfId="353" priority="229" stopIfTrue="1" operator="equal">
      <formula>"Convicted"</formula>
    </cfRule>
    <cfRule type="cellIs" dxfId="352" priority="228" stopIfTrue="1" operator="equal">
      <formula>"Kids"</formula>
    </cfRule>
    <cfRule type="cellIs" priority="227" stopIfTrue="1" operator="equal">
      <formula>"E Kids"</formula>
    </cfRule>
  </conditionalFormatting>
  <conditionalFormatting sqref="G26">
    <cfRule type="cellIs" priority="157" stopIfTrue="1" operator="equal">
      <formula>"E Kids"</formula>
    </cfRule>
    <cfRule type="cellIs" dxfId="351" priority="158" stopIfTrue="1" operator="equal">
      <formula>"Kids"</formula>
    </cfRule>
    <cfRule type="cellIs" dxfId="350" priority="159" stopIfTrue="1" operator="equal">
      <formula>"Convicted"</formula>
    </cfRule>
    <cfRule type="cellIs" dxfId="349" priority="162" stopIfTrue="1" operator="equal">
      <formula>"C Remand "</formula>
    </cfRule>
    <cfRule type="cellIs" dxfId="348" priority="161" stopIfTrue="1" operator="equal">
      <formula>"A / B &amp; D Remand"</formula>
    </cfRule>
    <cfRule type="cellIs" dxfId="347" priority="160" stopIfTrue="1" operator="equal">
      <formula>"Protection"</formula>
    </cfRule>
  </conditionalFormatting>
  <conditionalFormatting sqref="G28">
    <cfRule type="cellIs" dxfId="346" priority="213" stopIfTrue="1" operator="equal">
      <formula>"A / B &amp; D Remand"</formula>
    </cfRule>
    <cfRule type="cellIs" dxfId="345" priority="222" stopIfTrue="1" operator="equal">
      <formula>"C Remand "</formula>
    </cfRule>
    <cfRule type="cellIs" dxfId="344" priority="219" stopIfTrue="1" operator="equal">
      <formula>"Convicted"</formula>
    </cfRule>
    <cfRule type="cellIs" dxfId="343" priority="216" stopIfTrue="1" operator="equal">
      <formula>"C Remand"</formula>
    </cfRule>
    <cfRule type="cellIs" dxfId="342" priority="214" stopIfTrue="1" operator="equal">
      <formula>"Protection"</formula>
    </cfRule>
    <cfRule type="cellIs" dxfId="341" priority="220" stopIfTrue="1" operator="equal">
      <formula>"Protection"</formula>
    </cfRule>
    <cfRule type="cellIs" dxfId="340" priority="218" stopIfTrue="1" operator="equal">
      <formula>"Kids"</formula>
    </cfRule>
    <cfRule type="cellIs" dxfId="339" priority="215" stopIfTrue="1" operator="equal">
      <formula>"Convicted"</formula>
    </cfRule>
    <cfRule type="cellIs" priority="217" stopIfTrue="1" operator="equal">
      <formula>"E Kids"</formula>
    </cfRule>
    <cfRule type="cellIs" dxfId="338" priority="221" stopIfTrue="1" operator="equal">
      <formula>"A / B &amp; D Remand"</formula>
    </cfRule>
  </conditionalFormatting>
  <conditionalFormatting sqref="G31">
    <cfRule type="cellIs" dxfId="337" priority="456" stopIfTrue="1" operator="equal">
      <formula>"Protection"</formula>
    </cfRule>
    <cfRule type="cellIs" dxfId="336" priority="457" stopIfTrue="1" operator="equal">
      <formula>"A / B &amp; D Remand"</formula>
    </cfRule>
    <cfRule type="cellIs" dxfId="335" priority="458" stopIfTrue="1" operator="equal">
      <formula>"C Remand "</formula>
    </cfRule>
    <cfRule type="cellIs" dxfId="334" priority="455" stopIfTrue="1" operator="equal">
      <formula>"Convicted"</formula>
    </cfRule>
    <cfRule type="cellIs" priority="453" stopIfTrue="1" operator="equal">
      <formula>"E Kids"</formula>
    </cfRule>
    <cfRule type="cellIs" dxfId="333" priority="451" stopIfTrue="1" operator="equal">
      <formula>"Convicted"</formula>
    </cfRule>
    <cfRule type="cellIs" dxfId="332" priority="452" stopIfTrue="1" operator="equal">
      <formula>"C Remand"</formula>
    </cfRule>
    <cfRule type="cellIs" dxfId="331" priority="454" stopIfTrue="1" operator="equal">
      <formula>"Kids"</formula>
    </cfRule>
  </conditionalFormatting>
  <conditionalFormatting sqref="G34">
    <cfRule type="cellIs" dxfId="330" priority="192" stopIfTrue="1" operator="equal">
      <formula>"C Remand "</formula>
    </cfRule>
    <cfRule type="cellIs" dxfId="329" priority="191" stopIfTrue="1" operator="equal">
      <formula>"A / B &amp; D Remand"</formula>
    </cfRule>
    <cfRule type="cellIs" dxfId="328" priority="189" stopIfTrue="1" operator="equal">
      <formula>"Convicted"</formula>
    </cfRule>
    <cfRule type="cellIs" dxfId="327" priority="190" stopIfTrue="1" operator="equal">
      <formula>"Protection"</formula>
    </cfRule>
    <cfRule type="cellIs" dxfId="326" priority="188" stopIfTrue="1" operator="equal">
      <formula>"Kids"</formula>
    </cfRule>
    <cfRule type="cellIs" dxfId="325" priority="183" stopIfTrue="1" operator="equal">
      <formula>"A / B &amp; D Remand"</formula>
    </cfRule>
    <cfRule type="cellIs" priority="187" stopIfTrue="1" operator="equal">
      <formula>"E Kids"</formula>
    </cfRule>
    <cfRule type="cellIs" dxfId="324" priority="186" stopIfTrue="1" operator="equal">
      <formula>"C Remand"</formula>
    </cfRule>
    <cfRule type="cellIs" dxfId="323" priority="185" stopIfTrue="1" operator="equal">
      <formula>"Convicted"</formula>
    </cfRule>
    <cfRule type="cellIs" dxfId="322" priority="184" stopIfTrue="1" operator="equal">
      <formula>"Protection"</formula>
    </cfRule>
  </conditionalFormatting>
  <conditionalFormatting sqref="G36">
    <cfRule type="cellIs" dxfId="321" priority="635" stopIfTrue="1" operator="equal">
      <formula>"A / B &amp; D Remand"</formula>
    </cfRule>
    <cfRule type="cellIs" dxfId="320" priority="636" stopIfTrue="1" operator="equal">
      <formula>"Protection"</formula>
    </cfRule>
    <cfRule type="cellIs" dxfId="319" priority="638" stopIfTrue="1" operator="equal">
      <formula>"C Remand"</formula>
    </cfRule>
    <cfRule type="cellIs" dxfId="318" priority="631" stopIfTrue="1" operator="equal">
      <formula>"Protection"</formula>
    </cfRule>
    <cfRule type="cellIs" dxfId="317" priority="630" stopIfTrue="1" operator="equal">
      <formula>"Convicted"</formula>
    </cfRule>
    <cfRule type="cellIs" dxfId="316" priority="632" stopIfTrue="1" operator="equal">
      <formula>"A / B &amp; D Remand"</formula>
    </cfRule>
    <cfRule type="cellIs" dxfId="315" priority="633" stopIfTrue="1" operator="equal">
      <formula>"C Remand "</formula>
    </cfRule>
    <cfRule type="cellIs" dxfId="314" priority="634" stopIfTrue="1" operator="equal">
      <formula>"Convicted"</formula>
    </cfRule>
  </conditionalFormatting>
  <conditionalFormatting sqref="G37">
    <cfRule type="cellIs" dxfId="313" priority="646" stopIfTrue="1" operator="equal">
      <formula>"C Remand"</formula>
    </cfRule>
    <cfRule type="cellIs" dxfId="312" priority="644" stopIfTrue="1" operator="equal">
      <formula>"Protection"</formula>
    </cfRule>
    <cfRule type="cellIs" dxfId="311" priority="643" stopIfTrue="1" operator="equal">
      <formula>"A / B &amp; D Remand"</formula>
    </cfRule>
    <cfRule type="cellIs" dxfId="310" priority="642" stopIfTrue="1" operator="equal">
      <formula>"Convicted"</formula>
    </cfRule>
    <cfRule type="cellIs" dxfId="309" priority="641" stopIfTrue="1" operator="equal">
      <formula>"C Remand "</formula>
    </cfRule>
    <cfRule type="cellIs" dxfId="308" priority="640" stopIfTrue="1" operator="equal">
      <formula>"A / B &amp; D Remand"</formula>
    </cfRule>
    <cfRule type="cellIs" dxfId="307" priority="639" stopIfTrue="1" operator="equal">
      <formula>"Protection"</formula>
    </cfRule>
    <cfRule type="cellIs" dxfId="306" priority="645" stopIfTrue="1" operator="equal">
      <formula>"Convicted"</formula>
    </cfRule>
  </conditionalFormatting>
  <conditionalFormatting sqref="G10:H10">
    <cfRule type="cellIs" dxfId="305" priority="280" stopIfTrue="1" operator="equal">
      <formula>"Convicted"</formula>
    </cfRule>
    <cfRule type="cellIs" dxfId="304" priority="281" stopIfTrue="1" operator="equal">
      <formula>"Protection"</formula>
    </cfRule>
  </conditionalFormatting>
  <conditionalFormatting sqref="G11:J11 J10 D10:D21 F10:F21 H12:H35 J12:J35 D24:D28 F24:F28">
    <cfRule type="cellIs" dxfId="303" priority="290" stopIfTrue="1" operator="equal">
      <formula>"Convicted"</formula>
    </cfRule>
  </conditionalFormatting>
  <conditionalFormatting sqref="H36:H37 J36:J37 D36:F37">
    <cfRule type="cellIs" dxfId="302" priority="682" stopIfTrue="1" operator="equal">
      <formula>"Protection"</formula>
    </cfRule>
  </conditionalFormatting>
  <conditionalFormatting sqref="H36:J37">
    <cfRule type="cellIs" dxfId="301" priority="671" stopIfTrue="1" operator="equal">
      <formula>"Convicted"</formula>
    </cfRule>
  </conditionalFormatting>
  <conditionalFormatting sqref="I10">
    <cfRule type="cellIs" dxfId="300" priority="120" stopIfTrue="1" operator="equal">
      <formula>"KIDS"</formula>
    </cfRule>
    <cfRule type="cellIs" dxfId="299" priority="121" stopIfTrue="1" operator="equal">
      <formula>"C"</formula>
    </cfRule>
    <cfRule type="cellIs" dxfId="298" priority="122" stopIfTrue="1" operator="equal">
      <formula>"B"</formula>
    </cfRule>
    <cfRule type="cellIs" dxfId="297" priority="118" stopIfTrue="1" operator="equal">
      <formula>"E/DSL/LH"</formula>
    </cfRule>
    <cfRule type="cellIs" dxfId="296" priority="123" stopIfTrue="1" operator="equal">
      <formula>"A"</formula>
    </cfRule>
    <cfRule type="cellIs" priority="119" stopIfTrue="1" operator="equal">
      <formula>"E Kids"</formula>
    </cfRule>
    <cfRule type="cellIs" dxfId="295" priority="117" stopIfTrue="1" operator="equal">
      <formula>"D"</formula>
    </cfRule>
  </conditionalFormatting>
  <conditionalFormatting sqref="I14">
    <cfRule type="cellIs" dxfId="294" priority="147" stopIfTrue="1" operator="equal">
      <formula>"Convicted"</formula>
    </cfRule>
    <cfRule type="cellIs" priority="145" stopIfTrue="1" operator="equal">
      <formula>"E Kids"</formula>
    </cfRule>
    <cfRule type="cellIs" dxfId="293" priority="146" stopIfTrue="1" operator="equal">
      <formula>"Kids"</formula>
    </cfRule>
    <cfRule type="cellIs" dxfId="292" priority="150" stopIfTrue="1" operator="equal">
      <formula>"C Remand "</formula>
    </cfRule>
    <cfRule type="cellIs" dxfId="291" priority="149" stopIfTrue="1" operator="equal">
      <formula>"A / B &amp; D Remand"</formula>
    </cfRule>
    <cfRule type="cellIs" dxfId="290" priority="148" stopIfTrue="1" operator="equal">
      <formula>"Protection"</formula>
    </cfRule>
  </conditionalFormatting>
  <conditionalFormatting sqref="I15:I18 I20 I25:I27 I32:I34">
    <cfRule type="cellIs" dxfId="289" priority="465" stopIfTrue="1" operator="equal">
      <formula>"Convicted"</formula>
    </cfRule>
    <cfRule type="cellIs" dxfId="288" priority="464" stopIfTrue="1" operator="equal">
      <formula>"Kids"</formula>
    </cfRule>
    <cfRule type="cellIs" priority="463" stopIfTrue="1" operator="equal">
      <formula>"E Kids"</formula>
    </cfRule>
    <cfRule type="cellIs" dxfId="287" priority="460" stopIfTrue="1" operator="equal">
      <formula>"Protection"</formula>
    </cfRule>
    <cfRule type="cellIs" dxfId="286" priority="462" stopIfTrue="1" operator="equal">
      <formula>"C Remand"</formula>
    </cfRule>
    <cfRule type="cellIs" dxfId="285" priority="468" stopIfTrue="1" operator="equal">
      <formula>"C Remand "</formula>
    </cfRule>
    <cfRule type="cellIs" dxfId="284" priority="467" stopIfTrue="1" operator="equal">
      <formula>"A / B &amp; D Remand"</formula>
    </cfRule>
    <cfRule type="cellIs" dxfId="283" priority="461" stopIfTrue="1" operator="equal">
      <formula>"Convicted"</formula>
    </cfRule>
  </conditionalFormatting>
  <conditionalFormatting sqref="I15:I18 I20:I21 I25:I27 I32:I34">
    <cfRule type="cellIs" dxfId="282" priority="466" stopIfTrue="1" operator="equal">
      <formula>"Protection"</formula>
    </cfRule>
  </conditionalFormatting>
  <conditionalFormatting sqref="I18">
    <cfRule type="cellIs" priority="55" stopIfTrue="1" operator="equal">
      <formula>"E Kids"</formula>
    </cfRule>
    <cfRule type="cellIs" dxfId="281" priority="53" stopIfTrue="1" operator="equal">
      <formula>"D"</formula>
    </cfRule>
    <cfRule type="cellIs" dxfId="280" priority="54" stopIfTrue="1" operator="equal">
      <formula>"E/DSL/LH"</formula>
    </cfRule>
    <cfRule type="cellIs" dxfId="279" priority="56" stopIfTrue="1" operator="equal">
      <formula>"KIDS"</formula>
    </cfRule>
    <cfRule type="cellIs" dxfId="278" priority="58" stopIfTrue="1" operator="equal">
      <formula>"B"</formula>
    </cfRule>
    <cfRule type="cellIs" dxfId="277" priority="59" stopIfTrue="1" operator="equal">
      <formula>"A"</formula>
    </cfRule>
    <cfRule type="cellIs" dxfId="276" priority="57" stopIfTrue="1" operator="equal">
      <formula>"C"</formula>
    </cfRule>
  </conditionalFormatting>
  <conditionalFormatting sqref="I19">
    <cfRule type="cellIs" dxfId="275" priority="251" stopIfTrue="1" operator="equal">
      <formula>"A / B &amp; D Remand"</formula>
    </cfRule>
    <cfRule type="cellIs" dxfId="274" priority="252" stopIfTrue="1" operator="equal">
      <formula>"C Remand "</formula>
    </cfRule>
    <cfRule type="cellIs" dxfId="273" priority="249" stopIfTrue="1" operator="equal">
      <formula>"Convicted"</formula>
    </cfRule>
    <cfRule type="cellIs" dxfId="272" priority="250" stopIfTrue="1" operator="equal">
      <formula>"Protection"</formula>
    </cfRule>
    <cfRule type="cellIs" priority="247" stopIfTrue="1" operator="equal">
      <formula>"E Kids"</formula>
    </cfRule>
    <cfRule type="cellIs" dxfId="271" priority="248" stopIfTrue="1" operator="equal">
      <formula>"Kids"</formula>
    </cfRule>
    <cfRule type="cellIs" dxfId="270" priority="246" stopIfTrue="1" operator="equal">
      <formula>"C Remand"</formula>
    </cfRule>
    <cfRule type="cellIs" dxfId="269" priority="245" stopIfTrue="1" operator="equal">
      <formula>"Convicted"</formula>
    </cfRule>
    <cfRule type="cellIs" dxfId="268" priority="244" stopIfTrue="1" operator="equal">
      <formula>"Protection"</formula>
    </cfRule>
    <cfRule type="cellIs" dxfId="267" priority="243" stopIfTrue="1" operator="equal">
      <formula>"A / B &amp; D Remand"</formula>
    </cfRule>
  </conditionalFormatting>
  <conditionalFormatting sqref="I20">
    <cfRule type="cellIs" priority="41" stopIfTrue="1" operator="equal">
      <formula>"E Kids"</formula>
    </cfRule>
    <cfRule type="cellIs" dxfId="266" priority="42" stopIfTrue="1" operator="equal">
      <formula>"KIDS"</formula>
    </cfRule>
    <cfRule type="cellIs" dxfId="265" priority="44" stopIfTrue="1" operator="equal">
      <formula>"B"</formula>
    </cfRule>
    <cfRule type="cellIs" dxfId="264" priority="45" stopIfTrue="1" operator="equal">
      <formula>"A"</formula>
    </cfRule>
    <cfRule type="cellIs" dxfId="263" priority="43" stopIfTrue="1" operator="equal">
      <formula>"C"</formula>
    </cfRule>
    <cfRule type="cellIs" dxfId="262" priority="40" stopIfTrue="1" operator="equal">
      <formula>"E/DSL/LH"</formula>
    </cfRule>
    <cfRule type="cellIs" dxfId="261" priority="39" stopIfTrue="1" operator="equal">
      <formula>"D"</formula>
    </cfRule>
  </conditionalFormatting>
  <conditionalFormatting sqref="I21">
    <cfRule type="cellIs" dxfId="260" priority="473" stopIfTrue="1" operator="equal">
      <formula>"Convicted"</formula>
    </cfRule>
    <cfRule type="cellIs" dxfId="259" priority="472" stopIfTrue="1" operator="equal">
      <formula>"Kids"</formula>
    </cfRule>
    <cfRule type="cellIs" priority="471" stopIfTrue="1" operator="equal">
      <formula>"E Kids"</formula>
    </cfRule>
    <cfRule type="cellIs" dxfId="258" priority="470" stopIfTrue="1" operator="equal">
      <formula>"C Remand"</formula>
    </cfRule>
    <cfRule type="cellIs" dxfId="257" priority="469" stopIfTrue="1" operator="equal">
      <formula>"Convicted"</formula>
    </cfRule>
    <cfRule type="cellIs" dxfId="256" priority="475" stopIfTrue="1" operator="equal">
      <formula>"A / B &amp; D Remand"</formula>
    </cfRule>
    <cfRule type="cellIs" dxfId="255" priority="476" stopIfTrue="1" operator="equal">
      <formula>"C Remand "</formula>
    </cfRule>
  </conditionalFormatting>
  <conditionalFormatting sqref="I21:I22 I29">
    <cfRule type="cellIs" dxfId="254" priority="474" stopIfTrue="1" operator="equal">
      <formula>"Protection"</formula>
    </cfRule>
  </conditionalFormatting>
  <conditionalFormatting sqref="I22 I29">
    <cfRule type="cellIs" dxfId="253" priority="484" stopIfTrue="1" operator="equal">
      <formula>"C Remand "</formula>
    </cfRule>
    <cfRule type="cellIs" dxfId="252" priority="483" stopIfTrue="1" operator="equal">
      <formula>"A / B &amp; D Remand"</formula>
    </cfRule>
    <cfRule type="cellIs" dxfId="251" priority="477" stopIfTrue="1" operator="equal">
      <formula>"Convicted"</formula>
    </cfRule>
    <cfRule type="cellIs" dxfId="250" priority="481" stopIfTrue="1" operator="equal">
      <formula>"Convicted"</formula>
    </cfRule>
    <cfRule type="cellIs" dxfId="249" priority="480" stopIfTrue="1" operator="equal">
      <formula>"Kids"</formula>
    </cfRule>
    <cfRule type="cellIs" priority="479" stopIfTrue="1" operator="equal">
      <formula>"E Kids"</formula>
    </cfRule>
    <cfRule type="cellIs" dxfId="248" priority="478" stopIfTrue="1" operator="equal">
      <formula>"C Remand"</formula>
    </cfRule>
  </conditionalFormatting>
  <conditionalFormatting sqref="I22:I23 I28:I30">
    <cfRule type="cellIs" dxfId="247" priority="482" stopIfTrue="1" operator="equal">
      <formula>"Protection"</formula>
    </cfRule>
  </conditionalFormatting>
  <conditionalFormatting sqref="I23 I30">
    <cfRule type="cellIs" dxfId="246" priority="491" stopIfTrue="1" operator="equal">
      <formula>"A / B &amp; D Remand"</formula>
    </cfRule>
    <cfRule type="cellIs" dxfId="245" priority="489" stopIfTrue="1" operator="equal">
      <formula>"Convicted"</formula>
    </cfRule>
    <cfRule type="cellIs" dxfId="244" priority="488" stopIfTrue="1" operator="equal">
      <formula>"Kids"</formula>
    </cfRule>
    <cfRule type="cellIs" priority="487" stopIfTrue="1" operator="equal">
      <formula>"E Kids"</formula>
    </cfRule>
    <cfRule type="cellIs" dxfId="243" priority="486" stopIfTrue="1" operator="equal">
      <formula>"C Remand"</formula>
    </cfRule>
    <cfRule type="cellIs" dxfId="242" priority="485" stopIfTrue="1" operator="equal">
      <formula>"Convicted"</formula>
    </cfRule>
    <cfRule type="cellIs" dxfId="241" priority="492" stopIfTrue="1" operator="equal">
      <formula>"C Remand "</formula>
    </cfRule>
  </conditionalFormatting>
  <conditionalFormatting sqref="I23 I30:I31">
    <cfRule type="cellIs" dxfId="240" priority="490" stopIfTrue="1" operator="equal">
      <formula>"Protection"</formula>
    </cfRule>
  </conditionalFormatting>
  <conditionalFormatting sqref="I24">
    <cfRule type="cellIs" dxfId="239" priority="211" stopIfTrue="1" operator="equal">
      <formula>"A / B &amp; D Remand"</formula>
    </cfRule>
    <cfRule type="cellIs" dxfId="238" priority="205" stopIfTrue="1" operator="equal">
      <formula>"Convicted"</formula>
    </cfRule>
    <cfRule type="cellIs" dxfId="237" priority="204" stopIfTrue="1" operator="equal">
      <formula>"Protection"</formula>
    </cfRule>
    <cfRule type="cellIs" dxfId="236" priority="203" stopIfTrue="1" operator="equal">
      <formula>"A / B &amp; D Remand"</formula>
    </cfRule>
    <cfRule type="cellIs" dxfId="235" priority="208" stopIfTrue="1" operator="equal">
      <formula>"Kids"</formula>
    </cfRule>
    <cfRule type="cellIs" dxfId="234" priority="212" stopIfTrue="1" operator="equal">
      <formula>"C Remand "</formula>
    </cfRule>
    <cfRule type="cellIs" dxfId="233" priority="210" stopIfTrue="1" operator="equal">
      <formula>"Protection"</formula>
    </cfRule>
    <cfRule type="cellIs" dxfId="232" priority="209" stopIfTrue="1" operator="equal">
      <formula>"Convicted"</formula>
    </cfRule>
    <cfRule type="cellIs" priority="207" stopIfTrue="1" operator="equal">
      <formula>"E Kids"</formula>
    </cfRule>
    <cfRule type="cellIs" dxfId="231" priority="206" stopIfTrue="1" operator="equal">
      <formula>"C Remand"</formula>
    </cfRule>
  </conditionalFormatting>
  <conditionalFormatting sqref="I28 M15:M18 M32:M33 M26:M27">
    <cfRule type="cellIs" dxfId="230" priority="513" stopIfTrue="1" operator="equal">
      <formula>"A / B &amp; D Remand"</formula>
    </cfRule>
  </conditionalFormatting>
  <conditionalFormatting sqref="I28 M15:M18 M32:M33 M35">
    <cfRule type="cellIs" dxfId="229" priority="503" stopIfTrue="1" operator="equal">
      <formula>"Convicted"</formula>
    </cfRule>
  </conditionalFormatting>
  <conditionalFormatting sqref="I28">
    <cfRule type="cellIs" dxfId="228" priority="514" stopIfTrue="1" operator="equal">
      <formula>"C Remand "</formula>
    </cfRule>
    <cfRule type="cellIs" dxfId="227" priority="512" stopIfTrue="1" operator="equal">
      <formula>"Protection"</formula>
    </cfRule>
    <cfRule type="cellIs" dxfId="226" priority="511" stopIfTrue="1" operator="equal">
      <formula>"Convicted"</formula>
    </cfRule>
    <cfRule type="cellIs" dxfId="225" priority="510" stopIfTrue="1" operator="equal">
      <formula>"Kids"</formula>
    </cfRule>
    <cfRule type="cellIs" priority="509" stopIfTrue="1" operator="equal">
      <formula>"E Kids"</formula>
    </cfRule>
    <cfRule type="cellIs" dxfId="224" priority="508" stopIfTrue="1" operator="equal">
      <formula>"C Remand"</formula>
    </cfRule>
    <cfRule type="cellIs" dxfId="223" priority="507" stopIfTrue="1" operator="equal">
      <formula>"Convicted"</formula>
    </cfRule>
    <cfRule type="cellIs" dxfId="222" priority="505" stopIfTrue="1" operator="equal">
      <formula>"A / B &amp; D Remand"</formula>
    </cfRule>
    <cfRule type="cellIs" dxfId="221" priority="506" stopIfTrue="1" operator="equal">
      <formula>"Protection"</formula>
    </cfRule>
    <cfRule type="cellIs" dxfId="220" priority="502" stopIfTrue="1" operator="equal">
      <formula>"C Remand"</formula>
    </cfRule>
    <cfRule type="cellIs" dxfId="219" priority="501" stopIfTrue="1" operator="equal">
      <formula>"Convicted"</formula>
    </cfRule>
  </conditionalFormatting>
  <conditionalFormatting sqref="I31">
    <cfRule type="cellIs" dxfId="218" priority="496" stopIfTrue="1" operator="equal">
      <formula>"Kids"</formula>
    </cfRule>
    <cfRule type="cellIs" priority="495" stopIfTrue="1" operator="equal">
      <formula>"E Kids"</formula>
    </cfRule>
    <cfRule type="cellIs" dxfId="217" priority="497" stopIfTrue="1" operator="equal">
      <formula>"Convicted"</formula>
    </cfRule>
    <cfRule type="cellIs" dxfId="216" priority="498" stopIfTrue="1" operator="equal">
      <formula>"Protection"</formula>
    </cfRule>
    <cfRule type="cellIs" dxfId="215" priority="499" stopIfTrue="1" operator="equal">
      <formula>"A / B &amp; D Remand"</formula>
    </cfRule>
    <cfRule type="cellIs" dxfId="214" priority="493" stopIfTrue="1" operator="equal">
      <formula>"Convicted"</formula>
    </cfRule>
    <cfRule type="cellIs" dxfId="213" priority="500" stopIfTrue="1" operator="equal">
      <formula>"C Remand "</formula>
    </cfRule>
    <cfRule type="cellIs" dxfId="212" priority="494" stopIfTrue="1" operator="equal">
      <formula>"C Remand"</formula>
    </cfRule>
  </conditionalFormatting>
  <conditionalFormatting sqref="I35">
    <cfRule type="cellIs" dxfId="211" priority="176" stopIfTrue="1" operator="equal">
      <formula>"C Remand"</formula>
    </cfRule>
    <cfRule type="cellIs" dxfId="210" priority="182" stopIfTrue="1" operator="equal">
      <formula>"C Remand "</formula>
    </cfRule>
    <cfRule type="cellIs" dxfId="209" priority="181" stopIfTrue="1" operator="equal">
      <formula>"A / B &amp; D Remand"</formula>
    </cfRule>
    <cfRule type="cellIs" dxfId="208" priority="180" stopIfTrue="1" operator="equal">
      <formula>"Protection"</formula>
    </cfRule>
    <cfRule type="cellIs" dxfId="207" priority="178" stopIfTrue="1" operator="equal">
      <formula>"Kids"</formula>
    </cfRule>
    <cfRule type="cellIs" priority="177" stopIfTrue="1" operator="equal">
      <formula>"E Kids"</formula>
    </cfRule>
    <cfRule type="cellIs" dxfId="206" priority="175" stopIfTrue="1" operator="equal">
      <formula>"Convicted"</formula>
    </cfRule>
    <cfRule type="cellIs" dxfId="205" priority="174" stopIfTrue="1" operator="equal">
      <formula>"Protection"</formula>
    </cfRule>
    <cfRule type="cellIs" dxfId="204" priority="173" stopIfTrue="1" operator="equal">
      <formula>"A / B &amp; D Remand"</formula>
    </cfRule>
    <cfRule type="cellIs" dxfId="203" priority="179" stopIfTrue="1" operator="equal">
      <formula>"Convicted"</formula>
    </cfRule>
  </conditionalFormatting>
  <conditionalFormatting sqref="I36">
    <cfRule type="cellIs" dxfId="202" priority="672" stopIfTrue="1" operator="equal">
      <formula>"C Remand"</formula>
    </cfRule>
    <cfRule type="cellIs" dxfId="201" priority="670" stopIfTrue="1" operator="equal">
      <formula>"Protection"</formula>
    </cfRule>
    <cfRule type="cellIs" dxfId="200" priority="669" stopIfTrue="1" operator="equal">
      <formula>"A / B &amp; D Remand"</formula>
    </cfRule>
    <cfRule type="cellIs" dxfId="199" priority="668" stopIfTrue="1" operator="equal">
      <formula>"Convicted"</formula>
    </cfRule>
    <cfRule type="cellIs" dxfId="198" priority="667" stopIfTrue="1" operator="equal">
      <formula>"C Remand "</formula>
    </cfRule>
    <cfRule type="cellIs" dxfId="197" priority="666" stopIfTrue="1" operator="equal">
      <formula>"A / B &amp; D Remand"</formula>
    </cfRule>
    <cfRule type="cellIs" dxfId="196" priority="665" stopIfTrue="1" operator="equal">
      <formula>"Protection"</formula>
    </cfRule>
    <cfRule type="cellIs" dxfId="195" priority="664" stopIfTrue="1" operator="equal">
      <formula>"Convicted"</formula>
    </cfRule>
  </conditionalFormatting>
  <conditionalFormatting sqref="I37">
    <cfRule type="cellIs" dxfId="194" priority="673" stopIfTrue="1" operator="equal">
      <formula>"Protection"</formula>
    </cfRule>
    <cfRule type="cellIs" dxfId="193" priority="678" stopIfTrue="1" operator="equal">
      <formula>"Protection"</formula>
    </cfRule>
    <cfRule type="cellIs" dxfId="192" priority="677" stopIfTrue="1" operator="equal">
      <formula>"A / B &amp; D Remand"</formula>
    </cfRule>
    <cfRule type="cellIs" dxfId="191" priority="676" stopIfTrue="1" operator="equal">
      <formula>"Convicted"</formula>
    </cfRule>
    <cfRule type="cellIs" dxfId="190" priority="675" stopIfTrue="1" operator="equal">
      <formula>"C Remand "</formula>
    </cfRule>
    <cfRule type="cellIs" dxfId="189" priority="674" stopIfTrue="1" operator="equal">
      <formula>"A / B &amp; D Remand"</formula>
    </cfRule>
    <cfRule type="cellIs" dxfId="188" priority="679" stopIfTrue="1" operator="equal">
      <formula>"Convicted"</formula>
    </cfRule>
    <cfRule type="cellIs" dxfId="187" priority="680" stopIfTrue="1" operator="equal">
      <formula>"C Remand"</formula>
    </cfRule>
  </conditionalFormatting>
  <conditionalFormatting sqref="J10 D10:D21 F10:F21 G11:J11 H12:H35 J12:J35 D24:D28 F24:F28">
    <cfRule type="cellIs" dxfId="186" priority="291" stopIfTrue="1" operator="equal">
      <formula>"Protection"</formula>
    </cfRule>
  </conditionalFormatting>
  <conditionalFormatting sqref="J42:N44 A1 A4:XFD7">
    <cfRule type="cellIs" dxfId="185" priority="865" operator="equal">
      <formula>"convicted"</formula>
    </cfRule>
  </conditionalFormatting>
  <conditionalFormatting sqref="J44:N44">
    <cfRule type="cellIs" priority="8" stopIfTrue="1" operator="equal">
      <formula>"E Kids"</formula>
    </cfRule>
  </conditionalFormatting>
  <conditionalFormatting sqref="K8:L8">
    <cfRule type="cellIs" dxfId="184" priority="26" stopIfTrue="1" operator="equal">
      <formula>"KIDS"</formula>
    </cfRule>
    <cfRule type="cellIs" dxfId="183" priority="30" stopIfTrue="1" operator="equal">
      <formula>"C Remand "</formula>
    </cfRule>
    <cfRule type="cellIs" dxfId="182" priority="29" stopIfTrue="1" operator="equal">
      <formula>"A / B &amp; D Remand"</formula>
    </cfRule>
    <cfRule type="cellIs" dxfId="181" priority="28" stopIfTrue="1" operator="equal">
      <formula>"Protection"</formula>
    </cfRule>
    <cfRule type="cellIs" dxfId="180" priority="27" stopIfTrue="1" operator="equal">
      <formula>"Convicted"</formula>
    </cfRule>
  </conditionalFormatting>
  <conditionalFormatting sqref="K9:L35">
    <cfRule type="cellIs" dxfId="179" priority="16" stopIfTrue="1" operator="equal">
      <formula>"Kids"</formula>
    </cfRule>
    <cfRule type="cellIs" dxfId="178" priority="17" stopIfTrue="1" operator="equal">
      <formula>"Convicted"</formula>
    </cfRule>
    <cfRule type="cellIs" dxfId="177" priority="18" stopIfTrue="1" operator="equal">
      <formula>"Protection"</formula>
    </cfRule>
    <cfRule type="cellIs" dxfId="176" priority="19" stopIfTrue="1" operator="equal">
      <formula>"A / B &amp; D Remand"</formula>
    </cfRule>
    <cfRule type="cellIs" dxfId="175" priority="20" stopIfTrue="1" operator="equal">
      <formula>"C Remand "</formula>
    </cfRule>
  </conditionalFormatting>
  <conditionalFormatting sqref="K10:L35">
    <cfRule type="cellIs" priority="15" stopIfTrue="1" operator="equal">
      <formula>"E Kids"</formula>
    </cfRule>
    <cfRule type="cellIs" dxfId="174" priority="14" operator="equal">
      <formula>"E Kids"</formula>
    </cfRule>
  </conditionalFormatting>
  <conditionalFormatting sqref="K36:M36">
    <cfRule type="cellIs" dxfId="173" priority="652" stopIfTrue="1" operator="equal">
      <formula>"A / B &amp; D Remand"</formula>
    </cfRule>
    <cfRule type="cellIs" dxfId="172" priority="653" stopIfTrue="1" operator="equal">
      <formula>"Protection"</formula>
    </cfRule>
    <cfRule type="cellIs" dxfId="171" priority="655" stopIfTrue="1" operator="equal">
      <formula>"C Remand"</formula>
    </cfRule>
    <cfRule type="cellIs" dxfId="170" priority="651" stopIfTrue="1" operator="equal">
      <formula>"Convicted"</formula>
    </cfRule>
    <cfRule type="cellIs" dxfId="169" priority="647" stopIfTrue="1" operator="equal">
      <formula>"Convicted"</formula>
    </cfRule>
    <cfRule type="cellIs" dxfId="168" priority="648" stopIfTrue="1" operator="equal">
      <formula>"Protection"</formula>
    </cfRule>
    <cfRule type="cellIs" dxfId="167" priority="649" stopIfTrue="1" operator="equal">
      <formula>"A / B &amp; D Remand"</formula>
    </cfRule>
    <cfRule type="cellIs" dxfId="166" priority="650" stopIfTrue="1" operator="equal">
      <formula>"C Remand "</formula>
    </cfRule>
  </conditionalFormatting>
  <conditionalFormatting sqref="K36:M37">
    <cfRule type="cellIs" dxfId="165" priority="654" stopIfTrue="1" operator="equal">
      <formula>"Convicted"</formula>
    </cfRule>
  </conditionalFormatting>
  <conditionalFormatting sqref="K37:M37">
    <cfRule type="cellIs" dxfId="164" priority="656" stopIfTrue="1" operator="equal">
      <formula>"Protection"</formula>
    </cfRule>
    <cfRule type="cellIs" dxfId="163" priority="657" stopIfTrue="1" operator="equal">
      <formula>"A / B &amp; D Remand"</formula>
    </cfRule>
    <cfRule type="cellIs" dxfId="162" priority="658" stopIfTrue="1" operator="equal">
      <formula>"C Remand "</formula>
    </cfRule>
    <cfRule type="cellIs" dxfId="161" priority="659" stopIfTrue="1" operator="equal">
      <formula>"Convicted"</formula>
    </cfRule>
    <cfRule type="cellIs" dxfId="160" priority="660" stopIfTrue="1" operator="equal">
      <formula>"A / B &amp; D Remand"</formula>
    </cfRule>
    <cfRule type="cellIs" dxfId="159" priority="661" stopIfTrue="1" operator="equal">
      <formula>"Protection"</formula>
    </cfRule>
    <cfRule type="cellIs" dxfId="158" priority="662" stopIfTrue="1" operator="equal">
      <formula>"Convicted"</formula>
    </cfRule>
    <cfRule type="cellIs" dxfId="157" priority="663" stopIfTrue="1" operator="equal">
      <formula>"C Remand"</formula>
    </cfRule>
  </conditionalFormatting>
  <conditionalFormatting sqref="M10:M11">
    <cfRule type="cellIs" dxfId="156" priority="113" stopIfTrue="1" operator="equal">
      <formula>"KIDS"</formula>
    </cfRule>
    <cfRule type="cellIs" dxfId="155" priority="110" stopIfTrue="1" operator="equal">
      <formula>"D"</formula>
    </cfRule>
    <cfRule type="cellIs" dxfId="154" priority="111" stopIfTrue="1" operator="equal">
      <formula>"E/DSL/LH"</formula>
    </cfRule>
    <cfRule type="cellIs" priority="112" stopIfTrue="1" operator="equal">
      <formula>"E Kids"</formula>
    </cfRule>
    <cfRule type="cellIs" dxfId="153" priority="114" stopIfTrue="1" operator="equal">
      <formula>"C"</formula>
    </cfRule>
    <cfRule type="cellIs" dxfId="152" priority="115" stopIfTrue="1" operator="equal">
      <formula>"B"</formula>
    </cfRule>
    <cfRule type="cellIs" dxfId="151" priority="116" stopIfTrue="1" operator="equal">
      <formula>"A"</formula>
    </cfRule>
  </conditionalFormatting>
  <conditionalFormatting sqref="M12 G12 I12:I13">
    <cfRule type="cellIs" dxfId="150" priority="336" stopIfTrue="1" operator="equal">
      <formula>"Protection"</formula>
    </cfRule>
  </conditionalFormatting>
  <conditionalFormatting sqref="M12:M13 C13 C15:C16 C18:C21 C25:C28 C32:C35">
    <cfRule type="cellIs" dxfId="149" priority="310" stopIfTrue="1" operator="equal">
      <formula>"A / B &amp; D Remand"</formula>
    </cfRule>
  </conditionalFormatting>
  <conditionalFormatting sqref="M13">
    <cfRule type="cellIs" dxfId="148" priority="348" stopIfTrue="1" operator="equal">
      <formula>"A / B &amp; D Remand"</formula>
    </cfRule>
    <cfRule type="cellIs" dxfId="147" priority="357" stopIfTrue="1" operator="equal">
      <formula>"C Remand "</formula>
    </cfRule>
    <cfRule type="cellIs" dxfId="146" priority="356" stopIfTrue="1" operator="equal">
      <formula>"A / B &amp; D Remand"</formula>
    </cfRule>
    <cfRule type="cellIs" dxfId="145" priority="355" stopIfTrue="1" operator="equal">
      <formula>"Protection"</formula>
    </cfRule>
    <cfRule type="cellIs" dxfId="144" priority="354" stopIfTrue="1" operator="equal">
      <formula>"Convicted"</formula>
    </cfRule>
    <cfRule type="cellIs" dxfId="143" priority="353" stopIfTrue="1" operator="equal">
      <formula>"Kids"</formula>
    </cfRule>
    <cfRule type="cellIs" priority="352" stopIfTrue="1" operator="equal">
      <formula>"E Kids"</formula>
    </cfRule>
    <cfRule type="cellIs" dxfId="142" priority="351" stopIfTrue="1" operator="equal">
      <formula>"C Remand"</formula>
    </cfRule>
    <cfRule type="cellIs" dxfId="141" priority="350" stopIfTrue="1" operator="equal">
      <formula>"Convicted"</formula>
    </cfRule>
    <cfRule type="cellIs" dxfId="140" priority="349" stopIfTrue="1" operator="equal">
      <formula>"Protection"</formula>
    </cfRule>
    <cfRule type="cellIs" dxfId="139" priority="347" stopIfTrue="1" operator="equal">
      <formula>"Convicted"</formula>
    </cfRule>
    <cfRule type="cellIs" dxfId="138" priority="346" stopIfTrue="1" operator="equal">
      <formula>"C Remand"</formula>
    </cfRule>
    <cfRule type="cellIs" dxfId="137" priority="345" stopIfTrue="1" operator="equal">
      <formula>"Convicted"</formula>
    </cfRule>
  </conditionalFormatting>
  <conditionalFormatting sqref="M14">
    <cfRule type="cellIs" dxfId="136" priority="266" stopIfTrue="1" operator="equal">
      <formula>"C Remand"</formula>
    </cfRule>
    <cfRule type="cellIs" dxfId="135" priority="271" stopIfTrue="1" operator="equal">
      <formula>"C Remand "</formula>
    </cfRule>
    <cfRule type="cellIs" dxfId="134" priority="270" stopIfTrue="1" operator="equal">
      <formula>"A / B &amp; D Remand"</formula>
    </cfRule>
    <cfRule type="cellIs" dxfId="133" priority="269" stopIfTrue="1" operator="equal">
      <formula>"Convicted"</formula>
    </cfRule>
    <cfRule type="cellIs" dxfId="132" priority="268" stopIfTrue="1" operator="equal">
      <formula>"Kids"</formula>
    </cfRule>
    <cfRule type="cellIs" priority="267" stopIfTrue="1" operator="equal">
      <formula>"E Kids"</formula>
    </cfRule>
    <cfRule type="cellIs" dxfId="131" priority="265" stopIfTrue="1" operator="equal">
      <formula>"Convicted"</formula>
    </cfRule>
    <cfRule type="cellIs" dxfId="130" priority="264" stopIfTrue="1" operator="equal">
      <formula>"Protection"</formula>
    </cfRule>
    <cfRule type="cellIs" dxfId="129" priority="263" stopIfTrue="1" operator="equal">
      <formula>"A / B &amp; D Remand"</formula>
    </cfRule>
  </conditionalFormatting>
  <conditionalFormatting sqref="M15:M18 M26:M27 M32:M33">
    <cfRule type="cellIs" dxfId="128" priority="523" stopIfTrue="1" operator="equal">
      <formula>"C Remand "</formula>
    </cfRule>
    <cfRule type="cellIs" dxfId="127" priority="515" stopIfTrue="1" operator="equal">
      <formula>"Protection"</formula>
    </cfRule>
    <cfRule type="cellIs" dxfId="126" priority="516" stopIfTrue="1" operator="equal">
      <formula>"Convicted"</formula>
    </cfRule>
    <cfRule type="cellIs" dxfId="125" priority="517" stopIfTrue="1" operator="equal">
      <formula>"C Remand"</formula>
    </cfRule>
    <cfRule type="cellIs" priority="518" stopIfTrue="1" operator="equal">
      <formula>"E Kids"</formula>
    </cfRule>
    <cfRule type="cellIs" dxfId="124" priority="519" stopIfTrue="1" operator="equal">
      <formula>"Kids"</formula>
    </cfRule>
    <cfRule type="cellIs" dxfId="123" priority="520" stopIfTrue="1" operator="equal">
      <formula>"Convicted"</formula>
    </cfRule>
    <cfRule type="cellIs" dxfId="122" priority="521" stopIfTrue="1" operator="equal">
      <formula>"Protection"</formula>
    </cfRule>
  </conditionalFormatting>
  <conditionalFormatting sqref="M15:M18 M26:M28 M32:M33 M35">
    <cfRule type="cellIs" dxfId="121" priority="522" stopIfTrue="1" operator="equal">
      <formula>"A / B &amp; D Remand"</formula>
    </cfRule>
  </conditionalFormatting>
  <conditionalFormatting sqref="M19:M20">
    <cfRule type="cellIs" dxfId="120" priority="254" stopIfTrue="1" operator="equal">
      <formula>"Protection"</formula>
    </cfRule>
    <cfRule type="cellIs" dxfId="119" priority="253" stopIfTrue="1" operator="equal">
      <formula>"A / B &amp; D Remand"</formula>
    </cfRule>
    <cfRule type="cellIs" dxfId="118" priority="261" stopIfTrue="1" operator="equal">
      <formula>"A / B &amp; D Remand"</formula>
    </cfRule>
    <cfRule type="cellIs" dxfId="117" priority="260" stopIfTrue="1" operator="equal">
      <formula>"Protection"</formula>
    </cfRule>
    <cfRule type="cellIs" dxfId="116" priority="259" stopIfTrue="1" operator="equal">
      <formula>"Convicted"</formula>
    </cfRule>
    <cfRule type="cellIs" dxfId="115" priority="262" stopIfTrue="1" operator="equal">
      <formula>"C Remand "</formula>
    </cfRule>
    <cfRule type="cellIs" dxfId="114" priority="258" stopIfTrue="1" operator="equal">
      <formula>"Kids"</formula>
    </cfRule>
    <cfRule type="cellIs" priority="257" stopIfTrue="1" operator="equal">
      <formula>"E Kids"</formula>
    </cfRule>
    <cfRule type="cellIs" dxfId="113" priority="256" stopIfTrue="1" operator="equal">
      <formula>"C Remand"</formula>
    </cfRule>
    <cfRule type="cellIs" dxfId="112" priority="255" stopIfTrue="1" operator="equal">
      <formula>"Convicted"</formula>
    </cfRule>
  </conditionalFormatting>
  <conditionalFormatting sqref="M21 M28 M35">
    <cfRule type="cellIs" dxfId="111" priority="528" stopIfTrue="1" operator="equal">
      <formula>"Kids"</formula>
    </cfRule>
    <cfRule type="cellIs" dxfId="110" priority="525" stopIfTrue="1" operator="equal">
      <formula>"Convicted"</formula>
    </cfRule>
    <cfRule type="cellIs" dxfId="109" priority="526" stopIfTrue="1" operator="equal">
      <formula>"C Remand"</formula>
    </cfRule>
    <cfRule type="cellIs" priority="527" stopIfTrue="1" operator="equal">
      <formula>"E Kids"</formula>
    </cfRule>
    <cfRule type="cellIs" dxfId="108" priority="532" stopIfTrue="1" operator="equal">
      <formula>"C Remand "</formula>
    </cfRule>
    <cfRule type="cellIs" dxfId="107" priority="529" stopIfTrue="1" operator="equal">
      <formula>"Convicted"</formula>
    </cfRule>
    <cfRule type="cellIs" dxfId="106" priority="531" stopIfTrue="1" operator="equal">
      <formula>"A / B &amp; D Remand"</formula>
    </cfRule>
  </conditionalFormatting>
  <conditionalFormatting sqref="M21">
    <cfRule type="cellIs" priority="34" stopIfTrue="1" operator="equal">
      <formula>"E Kids"</formula>
    </cfRule>
    <cfRule type="cellIs" dxfId="105" priority="35" stopIfTrue="1" operator="equal">
      <formula>"KIDS"</formula>
    </cfRule>
    <cfRule type="cellIs" dxfId="104" priority="36" stopIfTrue="1" operator="equal">
      <formula>"C"</formula>
    </cfRule>
    <cfRule type="cellIs" dxfId="103" priority="37" stopIfTrue="1" operator="equal">
      <formula>"B"</formula>
    </cfRule>
    <cfRule type="cellIs" dxfId="102" priority="38" stopIfTrue="1" operator="equal">
      <formula>"A"</formula>
    </cfRule>
    <cfRule type="cellIs" dxfId="101" priority="32" stopIfTrue="1" operator="equal">
      <formula>"D"</formula>
    </cfRule>
    <cfRule type="cellIs" dxfId="100" priority="33" stopIfTrue="1" operator="equal">
      <formula>"E/DSL/LH"</formula>
    </cfRule>
  </conditionalFormatting>
  <conditionalFormatting sqref="M21:M22 M28:M29 M35">
    <cfRule type="cellIs" dxfId="99" priority="530" stopIfTrue="1" operator="equal">
      <formula>"Protection"</formula>
    </cfRule>
  </conditionalFormatting>
  <conditionalFormatting sqref="M21:M24 M29:M30 I15:I18 I20:I23 I25:I34">
    <cfRule type="cellIs" dxfId="98" priority="459" stopIfTrue="1" operator="equal">
      <formula>"A / B &amp; D Remand"</formula>
    </cfRule>
  </conditionalFormatting>
  <conditionalFormatting sqref="M22 M29">
    <cfRule type="cellIs" dxfId="97" priority="540" stopIfTrue="1" operator="equal">
      <formula>"C Remand "</formula>
    </cfRule>
    <cfRule type="cellIs" dxfId="96" priority="539" stopIfTrue="1" operator="equal">
      <formula>"A / B &amp; D Remand"</formula>
    </cfRule>
    <cfRule type="cellIs" dxfId="95" priority="537" stopIfTrue="1" operator="equal">
      <formula>"Convicted"</formula>
    </cfRule>
    <cfRule type="cellIs" dxfId="94" priority="536" stopIfTrue="1" operator="equal">
      <formula>"Kids"</formula>
    </cfRule>
    <cfRule type="cellIs" priority="535" stopIfTrue="1" operator="equal">
      <formula>"E Kids"</formula>
    </cfRule>
    <cfRule type="cellIs" dxfId="93" priority="534" stopIfTrue="1" operator="equal">
      <formula>"C Remand"</formula>
    </cfRule>
    <cfRule type="cellIs" dxfId="92" priority="533" stopIfTrue="1" operator="equal">
      <formula>"Convicted"</formula>
    </cfRule>
  </conditionalFormatting>
  <conditionalFormatting sqref="M22:M23 M29:M30">
    <cfRule type="cellIs" dxfId="91" priority="538" stopIfTrue="1" operator="equal">
      <formula>"Protection"</formula>
    </cfRule>
  </conditionalFormatting>
  <conditionalFormatting sqref="M23 M30">
    <cfRule type="cellIs" dxfId="90" priority="547" stopIfTrue="1" operator="equal">
      <formula>"A / B &amp; D Remand"</formula>
    </cfRule>
    <cfRule type="cellIs" dxfId="89" priority="545" stopIfTrue="1" operator="equal">
      <formula>"Convicted"</formula>
    </cfRule>
    <cfRule type="cellIs" dxfId="88" priority="544" stopIfTrue="1" operator="equal">
      <formula>"Kids"</formula>
    </cfRule>
    <cfRule type="cellIs" priority="543" stopIfTrue="1" operator="equal">
      <formula>"E Kids"</formula>
    </cfRule>
    <cfRule type="cellIs" dxfId="87" priority="548" stopIfTrue="1" operator="equal">
      <formula>"C Remand "</formula>
    </cfRule>
    <cfRule type="cellIs" dxfId="86" priority="541" stopIfTrue="1" operator="equal">
      <formula>"Convicted"</formula>
    </cfRule>
    <cfRule type="cellIs" dxfId="85" priority="542" stopIfTrue="1" operator="equal">
      <formula>"C Remand"</formula>
    </cfRule>
  </conditionalFormatting>
  <conditionalFormatting sqref="M23:M24 M30">
    <cfRule type="cellIs" dxfId="84" priority="546" stopIfTrue="1" operator="equal">
      <formula>"Protection"</formula>
    </cfRule>
  </conditionalFormatting>
  <conditionalFormatting sqref="M24">
    <cfRule type="cellIs" dxfId="83" priority="556" stopIfTrue="1" operator="equal">
      <formula>"C Remand "</formula>
    </cfRule>
    <cfRule type="cellIs" dxfId="82" priority="555" stopIfTrue="1" operator="equal">
      <formula>"A / B &amp; D Remand"</formula>
    </cfRule>
    <cfRule type="cellIs" dxfId="81" priority="554" stopIfTrue="1" operator="equal">
      <formula>"Protection"</formula>
    </cfRule>
    <cfRule type="cellIs" dxfId="80" priority="553" stopIfTrue="1" operator="equal">
      <formula>"Convicted"</formula>
    </cfRule>
    <cfRule type="cellIs" dxfId="79" priority="552" stopIfTrue="1" operator="equal">
      <formula>"Kids"</formula>
    </cfRule>
    <cfRule type="cellIs" priority="551" stopIfTrue="1" operator="equal">
      <formula>"E Kids"</formula>
    </cfRule>
    <cfRule type="cellIs" dxfId="78" priority="550" stopIfTrue="1" operator="equal">
      <formula>"C Remand"</formula>
    </cfRule>
    <cfRule type="cellIs" dxfId="77" priority="549" stopIfTrue="1" operator="equal">
      <formula>"Convicted"</formula>
    </cfRule>
  </conditionalFormatting>
  <conditionalFormatting sqref="M25">
    <cfRule type="cellIs" dxfId="76" priority="195" stopIfTrue="1" operator="equal">
      <formula>"Convicted"</formula>
    </cfRule>
    <cfRule type="cellIs" dxfId="75" priority="194" stopIfTrue="1" operator="equal">
      <formula>"Protection"</formula>
    </cfRule>
    <cfRule type="cellIs" dxfId="74" priority="193" stopIfTrue="1" operator="equal">
      <formula>"A / B &amp; D Remand"</formula>
    </cfRule>
    <cfRule type="cellIs" priority="197" stopIfTrue="1" operator="equal">
      <formula>"E Kids"</formula>
    </cfRule>
    <cfRule type="cellIs" dxfId="73" priority="202" stopIfTrue="1" operator="equal">
      <formula>"C Remand "</formula>
    </cfRule>
    <cfRule type="cellIs" dxfId="72" priority="201" stopIfTrue="1" operator="equal">
      <formula>"A / B &amp; D Remand"</formula>
    </cfRule>
    <cfRule type="cellIs" dxfId="71" priority="200" stopIfTrue="1" operator="equal">
      <formula>"Protection"</formula>
    </cfRule>
    <cfRule type="cellIs" dxfId="70" priority="199" stopIfTrue="1" operator="equal">
      <formula>"Convicted"</formula>
    </cfRule>
    <cfRule type="cellIs" dxfId="69" priority="198" stopIfTrue="1" operator="equal">
      <formula>"Kids"</formula>
    </cfRule>
    <cfRule type="cellIs" dxfId="68" priority="196" stopIfTrue="1" operator="equal">
      <formula>"C Remand"</formula>
    </cfRule>
  </conditionalFormatting>
  <conditionalFormatting sqref="M28 M35 M21">
    <cfRule type="cellIs" dxfId="67" priority="524" stopIfTrue="1" operator="equal">
      <formula>"Protection"</formula>
    </cfRule>
  </conditionalFormatting>
  <conditionalFormatting sqref="M31">
    <cfRule type="cellIs" dxfId="66" priority="163" stopIfTrue="1" operator="equal">
      <formula>"A / B &amp; D Remand"</formula>
    </cfRule>
    <cfRule type="cellIs" dxfId="65" priority="170" stopIfTrue="1" operator="equal">
      <formula>"Protection"</formula>
    </cfRule>
    <cfRule type="cellIs" dxfId="64" priority="169" stopIfTrue="1" operator="equal">
      <formula>"Convicted"</formula>
    </cfRule>
    <cfRule type="cellIs" dxfId="63" priority="164" stopIfTrue="1" operator="equal">
      <formula>"Protection"</formula>
    </cfRule>
    <cfRule type="cellIs" dxfId="62" priority="168" stopIfTrue="1" operator="equal">
      <formula>"Kids"</formula>
    </cfRule>
    <cfRule type="cellIs" dxfId="61" priority="166" stopIfTrue="1" operator="equal">
      <formula>"C Remand"</formula>
    </cfRule>
    <cfRule type="cellIs" dxfId="60" priority="165" stopIfTrue="1" operator="equal">
      <formula>"Convicted"</formula>
    </cfRule>
    <cfRule type="cellIs" dxfId="59" priority="172" stopIfTrue="1" operator="equal">
      <formula>"C Remand "</formula>
    </cfRule>
    <cfRule type="cellIs" dxfId="58" priority="171" stopIfTrue="1" operator="equal">
      <formula>"A / B &amp; D Remand"</formula>
    </cfRule>
    <cfRule type="cellIs" priority="167" stopIfTrue="1" operator="equal">
      <formula>"E Kids"</formula>
    </cfRule>
  </conditionalFormatting>
  <conditionalFormatting sqref="M34">
    <cfRule type="cellIs" dxfId="57" priority="138" stopIfTrue="1" operator="equal">
      <formula>"C Remand"</formula>
    </cfRule>
    <cfRule type="cellIs" dxfId="56" priority="136" stopIfTrue="1" operator="equal">
      <formula>"Protection"</formula>
    </cfRule>
    <cfRule type="cellIs" dxfId="55" priority="141" stopIfTrue="1" operator="equal">
      <formula>"Convicted"</formula>
    </cfRule>
    <cfRule type="cellIs" dxfId="54" priority="137" stopIfTrue="1" operator="equal">
      <formula>"Convicted"</formula>
    </cfRule>
    <cfRule type="cellIs" dxfId="53" priority="135" stopIfTrue="1" operator="equal">
      <formula>"A / B &amp; D Remand"</formula>
    </cfRule>
    <cfRule type="cellIs" priority="139" stopIfTrue="1" operator="equal">
      <formula>"E Kids"</formula>
    </cfRule>
    <cfRule type="cellIs" dxfId="52" priority="140" stopIfTrue="1" operator="equal">
      <formula>"Kids"</formula>
    </cfRule>
    <cfRule type="cellIs" dxfId="51" priority="142" stopIfTrue="1" operator="equal">
      <formula>"Protection"</formula>
    </cfRule>
    <cfRule type="cellIs" dxfId="50" priority="143" stopIfTrue="1" operator="equal">
      <formula>"A / B &amp; D Remand"</formula>
    </cfRule>
    <cfRule type="cellIs" dxfId="49" priority="144" stopIfTrue="1" operator="equal">
      <formula>"C Remand "</formula>
    </cfRule>
  </conditionalFormatting>
  <conditionalFormatting sqref="N8 C36:M37">
    <cfRule type="cellIs" dxfId="48" priority="627" stopIfTrue="1" operator="equal">
      <formula>"Kids"</formula>
    </cfRule>
  </conditionalFormatting>
  <conditionalFormatting sqref="N8">
    <cfRule type="cellIs" dxfId="47" priority="689" stopIfTrue="1" operator="equal">
      <formula>"C"</formula>
    </cfRule>
    <cfRule type="cellIs" dxfId="46" priority="700" stopIfTrue="1" operator="equal">
      <formula>"B"</formula>
    </cfRule>
    <cfRule type="cellIs" dxfId="45" priority="701" stopIfTrue="1" operator="equal">
      <formula>"A"</formula>
    </cfRule>
  </conditionalFormatting>
  <conditionalFormatting sqref="N8:N34">
    <cfRule type="cellIs" priority="608" stopIfTrue="1" operator="equal">
      <formula>"E Kids"</formula>
    </cfRule>
    <cfRule type="cellIs" dxfId="44" priority="588" stopIfTrue="1" operator="equal">
      <formula>"E/DSL/LH"</formula>
    </cfRule>
  </conditionalFormatting>
  <conditionalFormatting sqref="N9:N34">
    <cfRule type="cellIs" dxfId="43" priority="719" stopIfTrue="1" operator="equal">
      <formula>"C"</formula>
    </cfRule>
    <cfRule type="cellIs" dxfId="42" priority="715" stopIfTrue="1" operator="equal">
      <formula>"KIDS"</formula>
    </cfRule>
    <cfRule type="cellIs" dxfId="41" priority="720" stopIfTrue="1" operator="equal">
      <formula>"B"</formula>
    </cfRule>
    <cfRule type="cellIs" dxfId="40" priority="721" stopIfTrue="1" operator="equal">
      <formula>"A"</formula>
    </cfRule>
  </conditionalFormatting>
  <conditionalFormatting sqref="N35:R37">
    <cfRule type="cellIs" dxfId="39" priority="583" stopIfTrue="1" operator="equal">
      <formula>"D"</formula>
    </cfRule>
    <cfRule type="cellIs" dxfId="38" priority="737" stopIfTrue="1" operator="equal">
      <formula>"KIDS"</formula>
    </cfRule>
    <cfRule type="cellIs" dxfId="37" priority="584" stopIfTrue="1" operator="equal">
      <formula>"E/DSL/LH"</formula>
    </cfRule>
    <cfRule type="cellIs" priority="595" stopIfTrue="1" operator="equal">
      <formula>"E Kids"</formula>
    </cfRule>
    <cfRule type="cellIs" dxfId="36" priority="741" stopIfTrue="1" operator="equal">
      <formula>"C"</formula>
    </cfRule>
  </conditionalFormatting>
  <conditionalFormatting sqref="N35:S35">
    <cfRule type="cellIs" dxfId="35" priority="743" stopIfTrue="1" operator="equal">
      <formula>"A"</formula>
    </cfRule>
    <cfRule type="cellIs" dxfId="34" priority="742" stopIfTrue="1" operator="equal">
      <formula>"B"</formula>
    </cfRule>
  </conditionalFormatting>
  <conditionalFormatting sqref="N36:Y37">
    <cfRule type="cellIs" dxfId="33" priority="788" stopIfTrue="1" operator="equal">
      <formula>"A"</formula>
    </cfRule>
    <cfRule type="cellIs" dxfId="32" priority="787" stopIfTrue="1" operator="equal">
      <formula>"B"</formula>
    </cfRule>
  </conditionalFormatting>
  <conditionalFormatting sqref="O42:Q42 N43:Q43">
    <cfRule type="cellIs" dxfId="31" priority="1" operator="equal">
      <formula>"E Kids"</formula>
    </cfRule>
    <cfRule type="cellIs" dxfId="30" priority="2" operator="equal">
      <formula>"convicted"</formula>
    </cfRule>
  </conditionalFormatting>
  <conditionalFormatting sqref="O8:R9">
    <cfRule type="cellIs" dxfId="29" priority="702" stopIfTrue="1" operator="equal">
      <formula>"E/DSL/LH"</formula>
    </cfRule>
  </conditionalFormatting>
  <conditionalFormatting sqref="O10:R22 O24:R34">
    <cfRule type="cellIs" dxfId="28" priority="582" stopIfTrue="1" operator="equal">
      <formula>"E/DSL/LH"</formula>
    </cfRule>
  </conditionalFormatting>
  <conditionalFormatting sqref="O10:R23">
    <cfRule type="cellIs" dxfId="27" priority="711" stopIfTrue="1" operator="equal">
      <formula>"C"</formula>
    </cfRule>
    <cfRule type="cellIs" dxfId="26" priority="713" stopIfTrue="1" operator="equal">
      <formula>"A"</formula>
    </cfRule>
    <cfRule type="cellIs" dxfId="25" priority="712" stopIfTrue="1" operator="equal">
      <formula>"B"</formula>
    </cfRule>
  </conditionalFormatting>
  <conditionalFormatting sqref="O10:R34">
    <cfRule type="cellIs" dxfId="24" priority="581" stopIfTrue="1" operator="equal">
      <formula>"D"</formula>
    </cfRule>
  </conditionalFormatting>
  <conditionalFormatting sqref="O24:R34">
    <cfRule type="cellIs" dxfId="23" priority="724" stopIfTrue="1" operator="equal">
      <formula>"KIDS"</formula>
    </cfRule>
    <cfRule type="cellIs" dxfId="22" priority="725" stopIfTrue="1" operator="equal">
      <formula>"C"</formula>
    </cfRule>
    <cfRule type="cellIs" dxfId="21" priority="728" stopIfTrue="1" operator="equal">
      <formula>"B"</formula>
    </cfRule>
    <cfRule type="cellIs" dxfId="20" priority="729" stopIfTrue="1" operator="equal">
      <formula>"A"</formula>
    </cfRule>
  </conditionalFormatting>
  <conditionalFormatting sqref="O8:S9">
    <cfRule type="cellIs" dxfId="19" priority="706" stopIfTrue="1" operator="equal">
      <formula>"B"</formula>
    </cfRule>
    <cfRule type="cellIs" dxfId="18" priority="707" stopIfTrue="1" operator="equal">
      <formula>"A"</formula>
    </cfRule>
  </conditionalFormatting>
  <conditionalFormatting sqref="O8:S22">
    <cfRule type="cellIs" priority="703" stopIfTrue="1" operator="equal">
      <formula>"E Kids"</formula>
    </cfRule>
    <cfRule type="cellIs" dxfId="17" priority="704" stopIfTrue="1" operator="equal">
      <formula>"KIDS"</formula>
    </cfRule>
  </conditionalFormatting>
  <conditionalFormatting sqref="O23:S23 O24:R34">
    <cfRule type="cellIs" priority="709" stopIfTrue="1" operator="equal">
      <formula>"E Kids"</formula>
    </cfRule>
  </conditionalFormatting>
  <conditionalFormatting sqref="O23:S23">
    <cfRule type="cellIs" dxfId="16" priority="708" stopIfTrue="1" operator="equal">
      <formula>"E/DSL/LH"</formula>
    </cfRule>
    <cfRule type="cellIs" dxfId="15" priority="710" stopIfTrue="1" operator="equal">
      <formula>"KIDS"</formula>
    </cfRule>
  </conditionalFormatting>
  <conditionalFormatting sqref="O8:Y9 S10:Y37 N8:N34">
    <cfRule type="cellIs" dxfId="14" priority="585" stopIfTrue="1" operator="equal">
      <formula>"D"</formula>
    </cfRule>
  </conditionalFormatting>
  <conditionalFormatting sqref="O8:Y9">
    <cfRule type="cellIs" dxfId="13" priority="705" stopIfTrue="1" operator="equal">
      <formula>"C"</formula>
    </cfRule>
  </conditionalFormatting>
  <conditionalFormatting sqref="Q42 N43:Q43">
    <cfRule type="expression" dxfId="12" priority="3" stopIfTrue="1">
      <formula>NOT(ISERROR(SEARCH("E/DSL",N42)))</formula>
    </cfRule>
  </conditionalFormatting>
  <conditionalFormatting sqref="S8:S22">
    <cfRule type="cellIs" dxfId="11" priority="688" stopIfTrue="1" operator="equal">
      <formula>"E/DSL/LH"</formula>
    </cfRule>
  </conditionalFormatting>
  <conditionalFormatting sqref="S10:S34">
    <cfRule type="cellIs" dxfId="10" priority="732" stopIfTrue="1" operator="equal">
      <formula>"B"</formula>
    </cfRule>
    <cfRule type="cellIs" dxfId="9" priority="733" stopIfTrue="1" operator="equal">
      <formula>"A"</formula>
    </cfRule>
  </conditionalFormatting>
  <conditionalFormatting sqref="S24:S37">
    <cfRule type="cellIs" dxfId="8" priority="722" stopIfTrue="1" operator="equal">
      <formula>"E/DSL/LH"</formula>
    </cfRule>
    <cfRule type="cellIs" dxfId="7" priority="730" stopIfTrue="1" operator="equal">
      <formula>"KIDS"</formula>
    </cfRule>
    <cfRule type="cellIs" priority="723" stopIfTrue="1" operator="equal">
      <formula>"E Kids"</formula>
    </cfRule>
  </conditionalFormatting>
  <conditionalFormatting sqref="S10:Y37">
    <cfRule type="cellIs" dxfId="6" priority="731" stopIfTrue="1" operator="equal">
      <formula>"C"</formula>
    </cfRule>
  </conditionalFormatting>
  <conditionalFormatting sqref="T8:Y35">
    <cfRule type="cellIs" dxfId="5" priority="750" stopIfTrue="1" operator="equal">
      <formula>"B"</formula>
    </cfRule>
    <cfRule type="cellIs" dxfId="4" priority="751" stopIfTrue="1" operator="equal">
      <formula>"A"</formula>
    </cfRule>
  </conditionalFormatting>
  <conditionalFormatting sqref="T8:Y37">
    <cfRule type="cellIs" dxfId="3" priority="580" stopIfTrue="1" operator="equal">
      <formula>"E/DSL/LH"</formula>
    </cfRule>
  </conditionalFormatting>
  <conditionalFormatting sqref="U6:W7 Y6:Y7">
    <cfRule type="expression" dxfId="2" priority="867" stopIfTrue="1">
      <formula>NOT(ISERROR(SEARCH("E/DSL",U6)))</formula>
    </cfRule>
  </conditionalFormatting>
  <conditionalFormatting sqref="X5:X7">
    <cfRule type="expression" dxfId="1" priority="925" stopIfTrue="1">
      <formula>NOT(ISERROR(SEARCH("E/DSL",X5)))</formula>
    </cfRule>
  </conditionalFormatting>
  <conditionalFormatting sqref="Z5:XFD7">
    <cfRule type="expression" dxfId="0" priority="926" stopIfTrue="1">
      <formula>NOT(ISERROR(SEARCH("E/DSL",Z5)))</formula>
    </cfRule>
  </conditionalFormatting>
  <pageMargins left="0.7" right="0.7" top="0.75" bottom="0.75" header="0.3" footer="0.3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stats</vt:lpstr>
      <vt:lpstr>Nov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Elspeth Brailsford</dc:creator>
  <cp:lastModifiedBy>Brogan Currie</cp:lastModifiedBy>
  <cp:lastPrinted>2025-10-21T07:05:33Z</cp:lastPrinted>
  <dcterms:created xsi:type="dcterms:W3CDTF">2025-04-17T06:10:40Z</dcterms:created>
  <dcterms:modified xsi:type="dcterms:W3CDTF">2025-11-06T10:41:42Z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5a5628-45e9-4ab3-9be1-66b8fee5ba00_Enabled">
    <vt:lpwstr>true</vt:lpwstr>
  </property>
  <property fmtid="{D5CDD505-2E9C-101B-9397-08002B2CF9AE}" pid="3" name="MSIP_Label_345a5628-45e9-4ab3-9be1-66b8fee5ba00_SetDate">
    <vt:lpwstr>2025-09-19T07:27:25Z</vt:lpwstr>
  </property>
  <property fmtid="{D5CDD505-2E9C-101B-9397-08002B2CF9AE}" pid="4" name="MSIP_Label_345a5628-45e9-4ab3-9be1-66b8fee5ba00_Method">
    <vt:lpwstr>Standard</vt:lpwstr>
  </property>
  <property fmtid="{D5CDD505-2E9C-101B-9397-08002B2CF9AE}" pid="5" name="MSIP_Label_345a5628-45e9-4ab3-9be1-66b8fee5ba00_Name">
    <vt:lpwstr>Official</vt:lpwstr>
  </property>
  <property fmtid="{D5CDD505-2E9C-101B-9397-08002B2CF9AE}" pid="6" name="MSIP_Label_345a5628-45e9-4ab3-9be1-66b8fee5ba00_SiteId">
    <vt:lpwstr>72e022f2-1d7b-48a2-872d-a0ff35f57a8d</vt:lpwstr>
  </property>
  <property fmtid="{D5CDD505-2E9C-101B-9397-08002B2CF9AE}" pid="7" name="MSIP_Label_345a5628-45e9-4ab3-9be1-66b8fee5ba00_ActionId">
    <vt:lpwstr>84de859b-cbb9-4437-adec-245a48822de8</vt:lpwstr>
  </property>
  <property fmtid="{D5CDD505-2E9C-101B-9397-08002B2CF9AE}" pid="8" name="MSIP_Label_345a5628-45e9-4ab3-9be1-66b8fee5ba00_ContentBits">
    <vt:lpwstr>3</vt:lpwstr>
  </property>
  <property fmtid="{D5CDD505-2E9C-101B-9397-08002B2CF9AE}" pid="9" name="MSIP_Label_345a5628-45e9-4ab3-9be1-66b8fee5ba00_Tag">
    <vt:lpwstr>10, 3, 0, 1</vt:lpwstr>
  </property>
</Properties>
</file>